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Engineering\1Comp &amp; Ser-DYoung\Crystals\TCS update drafts\"/>
    </mc:Choice>
  </mc:AlternateContent>
  <bookViews>
    <workbookView xWindow="0" yWindow="0" windowWidth="21570" windowHeight="8070"/>
  </bookViews>
  <sheets>
    <sheet name="58639-01 Inspection Work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E8" i="1"/>
  <c r="E7" i="1"/>
  <c r="D8" i="1"/>
  <c r="D7" i="1"/>
  <c r="C8" i="1"/>
  <c r="C7" i="1"/>
  <c r="B8" i="1"/>
  <c r="B7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5" i="1" l="1"/>
  <c r="F5" i="1"/>
  <c r="G5" i="1"/>
  <c r="F6" i="1"/>
  <c r="G6" i="1"/>
  <c r="F7" i="1"/>
  <c r="G7" i="1"/>
  <c r="F8" i="1"/>
  <c r="G8" i="1"/>
  <c r="P8" i="1" l="1"/>
  <c r="P7" i="1"/>
  <c r="O8" i="1"/>
  <c r="O7" i="1"/>
  <c r="N8" i="1"/>
  <c r="N7" i="1"/>
  <c r="M8" i="1"/>
  <c r="M7" i="1"/>
  <c r="L8" i="1"/>
  <c r="L7" i="1"/>
  <c r="K8" i="1"/>
  <c r="K7" i="1"/>
  <c r="J8" i="1"/>
  <c r="J7" i="1"/>
  <c r="I8" i="1"/>
  <c r="I7" i="1"/>
  <c r="H8" i="1"/>
  <c r="H7" i="1"/>
  <c r="C5" i="1"/>
  <c r="D5" i="1"/>
  <c r="E5" i="1"/>
  <c r="H5" i="1"/>
  <c r="I5" i="1"/>
  <c r="J5" i="1"/>
  <c r="K5" i="1"/>
  <c r="L5" i="1"/>
  <c r="M5" i="1"/>
  <c r="N5" i="1"/>
  <c r="O5" i="1"/>
  <c r="P5" i="1"/>
  <c r="C6" i="1"/>
  <c r="D6" i="1"/>
  <c r="E6" i="1"/>
  <c r="H6" i="1"/>
  <c r="I6" i="1"/>
  <c r="J6" i="1"/>
  <c r="K6" i="1"/>
  <c r="L6" i="1"/>
  <c r="M6" i="1"/>
  <c r="N6" i="1"/>
  <c r="O6" i="1"/>
  <c r="P6" i="1"/>
  <c r="Q7" i="1" l="1"/>
  <c r="R7" i="1"/>
  <c r="R8" i="1"/>
  <c r="Q8" i="1"/>
  <c r="R6" i="1"/>
  <c r="Q5" i="1"/>
  <c r="Q6" i="1"/>
</calcChain>
</file>

<file path=xl/sharedStrings.xml><?xml version="1.0" encoding="utf-8"?>
<sst xmlns="http://schemas.openxmlformats.org/spreadsheetml/2006/main" count="47" uniqueCount="29">
  <si>
    <t>Qm</t>
  </si>
  <si>
    <t>keff</t>
  </si>
  <si>
    <t>dF/Fr</t>
  </si>
  <si>
    <t>Zar</t>
  </si>
  <si>
    <t>Fa</t>
  </si>
  <si>
    <t>Zr</t>
  </si>
  <si>
    <t>Fr</t>
  </si>
  <si>
    <t>DF</t>
  </si>
  <si>
    <t>Cap</t>
  </si>
  <si>
    <t>Stop F</t>
  </si>
  <si>
    <t>Start F</t>
  </si>
  <si>
    <t>Sample</t>
  </si>
  <si>
    <t>Max</t>
  </si>
  <si>
    <t>Min</t>
  </si>
  <si>
    <t>Std Dev</t>
  </si>
  <si>
    <t>Average</t>
  </si>
  <si>
    <t>Tested
by:</t>
  </si>
  <si>
    <t>Job
Number:</t>
  </si>
  <si>
    <t>Item
Number:</t>
  </si>
  <si>
    <t>Test
Date:</t>
  </si>
  <si>
    <t>Poling Thickness</t>
  </si>
  <si>
    <t>Poled d33</t>
  </si>
  <si>
    <t>Final Thickness</t>
  </si>
  <si>
    <t>Poling
Date:</t>
  </si>
  <si>
    <t>Final d33</t>
  </si>
  <si>
    <t>Cap (30d)</t>
  </si>
  <si>
    <t xml:space="preserve">dF/Fr (30d) </t>
  </si>
  <si>
    <t>Age Rate (Cp):</t>
  </si>
  <si>
    <t>Age Rate (dF/Fr):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</si>
</sst>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"/>
    <numFmt numFmtId="165" formatCode="0.00000"/>
    <numFmt numFmtId="166" formatCode="0.000E+00"/>
    <numFmt numFmtId="167" formatCode="000.0"/>
    <numFmt numFmtId="168" formatCode="0.0%"/>
    <numFmt numFmtId="169" formatCode="0.0"/>
    <numFmt numFmtId="170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3" applyNumberFormat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1" fontId="0" fillId="0" borderId="0" xfId="0" applyNumberForma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168" fontId="0" fillId="0" borderId="1" xfId="1" applyNumberFormat="1" applyFont="1" applyBorder="1" applyAlignment="1">
      <alignment horizontal="left"/>
    </xf>
    <xf numFmtId="164" fontId="3" fillId="2" borderId="3" xfId="2" applyNumberFormat="1" applyFont="1" applyAlignment="1">
      <alignment horizontal="center"/>
    </xf>
    <xf numFmtId="167" fontId="3" fillId="2" borderId="3" xfId="2" applyNumberFormat="1" applyFont="1" applyAlignment="1">
      <alignment horizontal="center"/>
    </xf>
    <xf numFmtId="166" fontId="3" fillId="2" borderId="3" xfId="2" applyNumberFormat="1" applyFont="1" applyAlignment="1">
      <alignment horizontal="center"/>
    </xf>
    <xf numFmtId="165" fontId="3" fillId="2" borderId="3" xfId="2" applyNumberFormat="1" applyFont="1" applyAlignment="1">
      <alignment horizontal="center"/>
    </xf>
    <xf numFmtId="1" fontId="3" fillId="2" borderId="3" xfId="2" applyNumberFormat="1" applyFont="1" applyAlignment="1">
      <alignment horizontal="center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6" fontId="3" fillId="3" borderId="3" xfId="2" applyNumberFormat="1" applyFont="1" applyFill="1" applyAlignment="1">
      <alignment horizontal="center"/>
    </xf>
    <xf numFmtId="164" fontId="3" fillId="3" borderId="3" xfId="2" applyNumberFormat="1" applyFont="1" applyFill="1" applyAlignment="1">
      <alignment horizontal="center"/>
    </xf>
    <xf numFmtId="169" fontId="0" fillId="0" borderId="4" xfId="0" applyNumberFormat="1" applyBorder="1" applyAlignment="1" applyProtection="1">
      <alignment horizontal="center"/>
      <protection locked="0"/>
    </xf>
    <xf numFmtId="169" fontId="0" fillId="0" borderId="5" xfId="0" applyNumberFormat="1" applyBorder="1" applyAlignment="1" applyProtection="1">
      <alignment horizontal="center"/>
      <protection locked="0"/>
    </xf>
    <xf numFmtId="164" fontId="0" fillId="2" borderId="3" xfId="2" applyNumberFormat="1" applyFont="1" applyAlignment="1">
      <alignment horizontal="center"/>
    </xf>
    <xf numFmtId="167" fontId="0" fillId="2" borderId="3" xfId="2" applyNumberFormat="1" applyFont="1" applyAlignment="1">
      <alignment horizontal="center"/>
    </xf>
    <xf numFmtId="170" fontId="3" fillId="3" borderId="3" xfId="2" applyNumberFormat="1" applyFont="1" applyFill="1" applyAlignment="1">
      <alignment horizontal="center"/>
    </xf>
    <xf numFmtId="0" fontId="0" fillId="4" borderId="0" xfId="0" applyFill="1"/>
    <xf numFmtId="0" fontId="0" fillId="4" borderId="0" xfId="0" applyFill="1" applyBorder="1"/>
    <xf numFmtId="165" fontId="0" fillId="0" borderId="6" xfId="0" applyNumberFormat="1" applyBorder="1" applyAlignment="1" applyProtection="1">
      <alignment horizontal="center"/>
      <protection locked="0"/>
    </xf>
    <xf numFmtId="169" fontId="0" fillId="0" borderId="6" xfId="0" applyNumberFormat="1" applyBorder="1" applyAlignment="1" applyProtection="1">
      <alignment horizontal="center"/>
      <protection locked="0"/>
    </xf>
    <xf numFmtId="166" fontId="3" fillId="3" borderId="7" xfId="2" applyNumberFormat="1" applyFont="1" applyFill="1" applyBorder="1" applyAlignment="1">
      <alignment horizontal="center"/>
    </xf>
    <xf numFmtId="164" fontId="3" fillId="3" borderId="7" xfId="2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Calculation" xfId="2" builtinId="22"/>
    <cellStyle name="Normal" xfId="0" builtinId="0"/>
    <cellStyle name="Percent" xfId="1" builtinId="5"/>
  </cellStyles>
  <dxfs count="68">
    <dxf>
      <numFmt numFmtId="1" formatCode="0"/>
      <alignment horizontal="center" vertical="bottom" textRotation="0" wrapText="0" indent="0" justifyLastLine="0" shrinkToFit="0" readingOrder="0"/>
      <border>
        <right style="thin">
          <color rgb="FF7F7F7F"/>
        </right>
      </border>
      <protection locked="0" hidden="0"/>
    </dxf>
    <dxf>
      <numFmt numFmtId="164" formatCode="0.0000"/>
      <alignment horizontal="center" vertical="bottom" textRotation="0" wrapText="0" indent="0" justifyLastLine="0" shrinkToFit="0" readingOrder="0"/>
      <protection locked="0" hidden="0"/>
    </dxf>
    <dxf>
      <numFmt numFmtId="164" formatCode="0.0000"/>
      <alignment horizontal="center" vertical="bottom" textRotation="0" wrapText="0" indent="0" justifyLastLine="0" shrinkToFit="0" readingOrder="0"/>
      <protection locked="0" hidden="0"/>
    </dxf>
    <dxf>
      <numFmt numFmtId="1" formatCode="0"/>
      <alignment horizontal="center" vertical="bottom" textRotation="0" wrapText="0" indent="0" justifyLastLine="0" shrinkToFit="0" readingOrder="0"/>
      <protection locked="0" hidden="0"/>
    </dxf>
    <dxf>
      <numFmt numFmtId="1" formatCode="0"/>
      <alignment horizontal="center" vertical="bottom" textRotation="0" wrapText="0" indent="0" justifyLastLine="0" shrinkToFit="0" readingOrder="0"/>
      <protection locked="0" hidden="0"/>
    </dxf>
    <dxf>
      <numFmt numFmtId="1" formatCode="0"/>
      <alignment horizontal="center" vertical="bottom" textRotation="0" wrapText="0" indent="0" justifyLastLine="0" shrinkToFit="0" readingOrder="0"/>
      <protection locked="0" hidden="0"/>
    </dxf>
    <dxf>
      <numFmt numFmtId="1" formatCode="0"/>
      <alignment horizontal="center" vertical="bottom" textRotation="0" wrapText="0" indent="0" justifyLastLine="0" shrinkToFit="0" readingOrder="0"/>
      <protection locked="0" hidden="0"/>
    </dxf>
    <dxf>
      <font>
        <b val="0"/>
        <color auto="1"/>
      </font>
      <numFmt numFmtId="170" formatCode="0.000%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  <protection locked="0" hidden="0"/>
    </dxf>
    <dxf>
      <numFmt numFmtId="166" formatCode="0.000E+00"/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0" hidden="0"/>
    </dxf>
    <dxf>
      <numFmt numFmtId="169" formatCode="0.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numFmt numFmtId="165" formatCode="0.000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numFmt numFmtId="169" formatCode="0.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outline="0">
        <left style="thin">
          <color rgb="FF7F7F7F"/>
        </lef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.000E+00"/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outline="0">
        <right style="thin">
          <color rgb="FF7F7F7F"/>
        </righ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.000E+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00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.000E+00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9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0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R8" totalsRowShown="0" headerRowDxfId="39" dataDxfId="38" dataCellStyle="Percent">
  <tableColumns count="18">
    <tableColumn id="1" name="Sample" dataDxfId="37"/>
    <tableColumn id="14" name="Poling Thickness" dataDxfId="36" dataCellStyle="Calculation"/>
    <tableColumn id="18" name="Poled d33" dataDxfId="35" dataCellStyle="Calculation"/>
    <tableColumn id="17" name="Final Thickness" dataDxfId="34" dataCellStyle="Calculation"/>
    <tableColumn id="13" name="Final d33" dataDxfId="33" dataCellStyle="Calculation"/>
    <tableColumn id="2" name="Start F" dataDxfId="32" dataCellStyle="Calculation"/>
    <tableColumn id="3" name="Stop F" dataDxfId="31" dataCellStyle="Calculation"/>
    <tableColumn id="4" name="Cap" dataDxfId="30" dataCellStyle="Calculation"/>
    <tableColumn id="5" name="DF" dataDxfId="29" dataCellStyle="Calculation"/>
    <tableColumn id="6" name="Fr" dataDxfId="28" dataCellStyle="Calculation"/>
    <tableColumn id="7" name="Zr" dataDxfId="27" dataCellStyle="Calculation"/>
    <tableColumn id="8" name="Fa" dataDxfId="26" dataCellStyle="Calculation"/>
    <tableColumn id="9" name="Zar" dataDxfId="25" dataCellStyle="Calculation"/>
    <tableColumn id="10" name="dF/Fr" dataDxfId="24" dataCellStyle="Calculation"/>
    <tableColumn id="11" name="keff" dataDxfId="23" dataCellStyle="Calculation"/>
    <tableColumn id="12" name="Qm" dataDxfId="22" dataCellStyle="Calculation"/>
    <tableColumn id="16" name="Cap (30d)" dataDxfId="21" dataCellStyle="Calculation"/>
    <tableColumn id="20" name="dF/Fr (30d) " dataDxfId="20" dataCellStyle="Calculation"/>
  </tableColumns>
  <tableStyleInfo name="TableStyleLight8" showFirstColumn="1" showLastColumn="0" showRowStripes="1" showColumnStripes="0"/>
</table>
</file>

<file path=xl/tables/table2.xml><?xml version="1.0" encoding="utf-8"?>
<table xmlns="http://schemas.openxmlformats.org/spreadsheetml/2006/main" id="2" name="Table2" displayName="Table2" ref="A10:R42" totalsRowShown="0" headerRowDxfId="19" dataDxfId="18">
  <tableColumns count="18">
    <tableColumn id="1" name="Sample" dataDxfId="15"/>
    <tableColumn id="20" name="Poling Thickness" dataDxfId="14"/>
    <tableColumn id="18" name="Poled d33" dataDxfId="13"/>
    <tableColumn id="16" name="Final Thickness" dataDxfId="12"/>
    <tableColumn id="13" name="Final d33" dataDxfId="11"/>
    <tableColumn id="2" name="Start F" dataDxfId="10"/>
    <tableColumn id="3" name="Stop F" dataDxfId="9"/>
    <tableColumn id="4" name="Cap" dataDxfId="8"/>
    <tableColumn id="5" name="DF" dataDxfId="7" dataCellStyle="Calculation"/>
    <tableColumn id="6" name="Fr" dataDxfId="6"/>
    <tableColumn id="14" name="Zr" dataDxfId="5"/>
    <tableColumn id="15" name="Fa" dataDxfId="4"/>
    <tableColumn id="7" name="Zar" dataDxfId="3"/>
    <tableColumn id="8" name="dF/Fr" dataDxfId="2"/>
    <tableColumn id="9" name="keff" dataDxfId="1"/>
    <tableColumn id="10" name="Qm" dataDxfId="0"/>
    <tableColumn id="17" name="Cap (30d)" dataDxfId="17" dataCellStyle="Calculation">
      <calculatedColumnFormula>IF(AND($K$1&gt;0,$N$1&gt;0,Table2[[#This Row],[Cap]]&gt;0), ($R$1*(LOG(30/($N$1-$K$1))))*Table2[ [#This Row],[Cap] ]+Table2[ [#This Row],[Cap] ],"")</calculatedColumnFormula>
    </tableColumn>
    <tableColumn id="19" name="dF/Fr (30d) " dataDxfId="16" dataCellStyle="Calculation">
      <calculatedColumnFormula>IF(AND($K$1&gt;0,$N$1&gt;0,Table2[[#This Row],[dF/Fr]]&gt;0),($R$2*(LOG(30/($N$1-$K$1)))*Table2[[#This Row],[dF/Fr]])+Table2[[#This Row],[dF/Fr]],"")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showRuler="0" view="pageLayout" zoomScaleNormal="100" workbookViewId="0">
      <selection activeCell="B1" sqref="B1:C2"/>
    </sheetView>
  </sheetViews>
  <sheetFormatPr defaultColWidth="11.85546875" defaultRowHeight="15" x14ac:dyDescent="0.25"/>
  <cols>
    <col min="1" max="1" width="8.85546875" bestFit="1" customWidth="1"/>
    <col min="2" max="2" width="15.7109375" bestFit="1" customWidth="1"/>
    <col min="3" max="3" width="9.7109375" style="1" bestFit="1" customWidth="1"/>
    <col min="4" max="4" width="14.42578125" bestFit="1" customWidth="1"/>
    <col min="5" max="5" width="11.42578125" customWidth="1"/>
    <col min="6" max="16" width="9.140625" customWidth="1"/>
    <col min="17" max="17" width="9.5703125" bestFit="1" customWidth="1"/>
    <col min="18" max="18" width="11.140625" bestFit="1" customWidth="1"/>
  </cols>
  <sheetData>
    <row r="1" spans="1:19" x14ac:dyDescent="0.25">
      <c r="A1" s="30" t="s">
        <v>17</v>
      </c>
      <c r="B1" s="29"/>
      <c r="C1" s="29"/>
      <c r="D1" s="30" t="s">
        <v>18</v>
      </c>
      <c r="E1" s="32"/>
      <c r="F1" s="32"/>
      <c r="G1" s="30" t="s">
        <v>16</v>
      </c>
      <c r="H1" s="28"/>
      <c r="I1" s="28"/>
      <c r="J1" s="30" t="s">
        <v>23</v>
      </c>
      <c r="K1" s="33"/>
      <c r="L1" s="29"/>
      <c r="M1" s="30" t="s">
        <v>19</v>
      </c>
      <c r="N1" s="33"/>
      <c r="O1" s="29"/>
      <c r="P1" s="31" t="s">
        <v>27</v>
      </c>
      <c r="Q1" s="31"/>
      <c r="R1" s="7">
        <v>-3.6999999999999998E-2</v>
      </c>
      <c r="S1" s="22"/>
    </row>
    <row r="2" spans="1:19" x14ac:dyDescent="0.25">
      <c r="A2" s="31"/>
      <c r="B2" s="29"/>
      <c r="C2" s="29"/>
      <c r="D2" s="31"/>
      <c r="E2" s="32"/>
      <c r="F2" s="32"/>
      <c r="G2" s="31"/>
      <c r="H2" s="28"/>
      <c r="I2" s="28"/>
      <c r="J2" s="31"/>
      <c r="K2" s="29"/>
      <c r="L2" s="29"/>
      <c r="M2" s="31"/>
      <c r="N2" s="29"/>
      <c r="O2" s="29"/>
      <c r="P2" s="31" t="s">
        <v>28</v>
      </c>
      <c r="Q2" s="31"/>
      <c r="R2" s="7">
        <v>-3.2000000000000001E-2</v>
      </c>
      <c r="S2" s="22"/>
    </row>
    <row r="3" spans="1:19" x14ac:dyDescent="0.25">
      <c r="A3" s="2"/>
      <c r="B3" s="5"/>
      <c r="C3" s="5"/>
      <c r="D3" s="2"/>
      <c r="E3" s="5"/>
      <c r="F3" s="5"/>
      <c r="G3" s="2"/>
      <c r="H3" s="5"/>
      <c r="I3" s="5"/>
      <c r="J3" s="2"/>
      <c r="K3" s="5"/>
      <c r="L3" s="5"/>
      <c r="S3" s="22"/>
    </row>
    <row r="4" spans="1:19" x14ac:dyDescent="0.25">
      <c r="A4" s="2" t="s">
        <v>11</v>
      </c>
      <c r="B4" s="2" t="s">
        <v>20</v>
      </c>
      <c r="C4" s="2" t="s">
        <v>21</v>
      </c>
      <c r="D4" s="2" t="s">
        <v>22</v>
      </c>
      <c r="E4" s="2" t="s">
        <v>24</v>
      </c>
      <c r="F4" s="3" t="s">
        <v>10</v>
      </c>
      <c r="G4" s="3" t="s">
        <v>9</v>
      </c>
      <c r="H4" s="3" t="s">
        <v>8</v>
      </c>
      <c r="I4" s="2" t="s">
        <v>7</v>
      </c>
      <c r="J4" s="2" t="s">
        <v>6</v>
      </c>
      <c r="K4" s="2" t="s">
        <v>5</v>
      </c>
      <c r="L4" s="2" t="s">
        <v>4</v>
      </c>
      <c r="M4" s="2" t="s">
        <v>3</v>
      </c>
      <c r="N4" s="2" t="s">
        <v>2</v>
      </c>
      <c r="O4" s="2" t="s">
        <v>1</v>
      </c>
      <c r="P4" s="2" t="s">
        <v>0</v>
      </c>
      <c r="Q4" s="6" t="s">
        <v>25</v>
      </c>
      <c r="R4" s="6" t="s">
        <v>26</v>
      </c>
      <c r="S4" s="22"/>
    </row>
    <row r="5" spans="1:19" x14ac:dyDescent="0.25">
      <c r="A5" s="2" t="s">
        <v>15</v>
      </c>
      <c r="B5" s="19" t="str">
        <f>IF(ISERROR(AVERAGE(B11:B42)),"",AVERAGE(B11:B42))</f>
        <v/>
      </c>
      <c r="C5" s="9" t="str">
        <f t="shared" ref="C5:Q5" si="0">IF(ISERROR(AVERAGE(C11:C42)),"",AVERAGE(C11:C42))</f>
        <v/>
      </c>
      <c r="D5" s="8" t="str">
        <f t="shared" si="0"/>
        <v/>
      </c>
      <c r="E5" s="9" t="str">
        <f t="shared" si="0"/>
        <v/>
      </c>
      <c r="F5" s="9" t="str">
        <f t="shared" ref="F5:G5" si="1">IF(ISERROR(AVERAGE(F11:F42)),"",AVERAGE(F11:F42))</f>
        <v/>
      </c>
      <c r="G5" s="9" t="str">
        <f t="shared" si="1"/>
        <v/>
      </c>
      <c r="H5" s="10" t="str">
        <f t="shared" si="0"/>
        <v/>
      </c>
      <c r="I5" s="21" t="str">
        <f t="shared" si="0"/>
        <v/>
      </c>
      <c r="J5" s="12" t="str">
        <f t="shared" si="0"/>
        <v/>
      </c>
      <c r="K5" s="12" t="str">
        <f t="shared" si="0"/>
        <v/>
      </c>
      <c r="L5" s="12" t="str">
        <f t="shared" si="0"/>
        <v/>
      </c>
      <c r="M5" s="12" t="str">
        <f t="shared" si="0"/>
        <v/>
      </c>
      <c r="N5" s="8" t="str">
        <f t="shared" si="0"/>
        <v/>
      </c>
      <c r="O5" s="8" t="str">
        <f t="shared" si="0"/>
        <v/>
      </c>
      <c r="P5" s="12" t="str">
        <f t="shared" si="0"/>
        <v/>
      </c>
      <c r="Q5" s="15" t="str">
        <f t="shared" si="0"/>
        <v/>
      </c>
      <c r="R5" s="16" t="str">
        <f>IF(ISERROR(AVERAGE(R11:R42)),"",AVERAGE(R11:R42))</f>
        <v/>
      </c>
      <c r="S5" s="22"/>
    </row>
    <row r="6" spans="1:19" x14ac:dyDescent="0.25">
      <c r="A6" s="2" t="s">
        <v>14</v>
      </c>
      <c r="B6" s="19" t="str">
        <f>IF(ISERROR(_xlfn.STDEV.S(B11:B42)),"",_xlfn.STDEV.S(B11:B42))</f>
        <v/>
      </c>
      <c r="C6" s="9" t="str">
        <f t="shared" ref="C6:R6" si="2">IF(ISERROR(_xlfn.STDEV.S(C11:C42)),"",_xlfn.STDEV.S(C11:C42))</f>
        <v/>
      </c>
      <c r="D6" s="8" t="str">
        <f t="shared" si="2"/>
        <v/>
      </c>
      <c r="E6" s="9" t="str">
        <f t="shared" si="2"/>
        <v/>
      </c>
      <c r="F6" s="9" t="str">
        <f t="shared" ref="F6:G6" si="3">IF(ISERROR(_xlfn.STDEV.S(F11:F42)),"",_xlfn.STDEV.S(F11:F42))</f>
        <v/>
      </c>
      <c r="G6" s="9" t="str">
        <f t="shared" si="3"/>
        <v/>
      </c>
      <c r="H6" s="10" t="str">
        <f t="shared" si="2"/>
        <v/>
      </c>
      <c r="I6" s="11" t="str">
        <f t="shared" si="2"/>
        <v/>
      </c>
      <c r="J6" s="12" t="str">
        <f t="shared" si="2"/>
        <v/>
      </c>
      <c r="K6" s="12" t="str">
        <f t="shared" si="2"/>
        <v/>
      </c>
      <c r="L6" s="12" t="str">
        <f t="shared" si="2"/>
        <v/>
      </c>
      <c r="M6" s="12" t="str">
        <f t="shared" si="2"/>
        <v/>
      </c>
      <c r="N6" s="8" t="str">
        <f t="shared" si="2"/>
        <v/>
      </c>
      <c r="O6" s="8" t="str">
        <f t="shared" si="2"/>
        <v/>
      </c>
      <c r="P6" s="12" t="str">
        <f t="shared" si="2"/>
        <v/>
      </c>
      <c r="Q6" s="10" t="str">
        <f t="shared" si="2"/>
        <v/>
      </c>
      <c r="R6" s="8" t="str">
        <f t="shared" si="2"/>
        <v/>
      </c>
      <c r="S6" s="22"/>
    </row>
    <row r="7" spans="1:19" x14ac:dyDescent="0.25">
      <c r="A7" s="2" t="s">
        <v>13</v>
      </c>
      <c r="B7" s="19">
        <f>MIN(B11:B42)</f>
        <v>0</v>
      </c>
      <c r="C7" s="20">
        <f>MIN(C11:C42)</f>
        <v>0</v>
      </c>
      <c r="D7" s="19">
        <f>MIN(D11:D42)</f>
        <v>0</v>
      </c>
      <c r="E7" s="20">
        <f>MIN(E11:E42)</f>
        <v>0</v>
      </c>
      <c r="F7" s="9">
        <f t="shared" ref="F7:G7" si="4">MIN(F11:F42)</f>
        <v>0</v>
      </c>
      <c r="G7" s="9">
        <f t="shared" si="4"/>
        <v>0</v>
      </c>
      <c r="H7" s="10">
        <f t="shared" ref="H7:R7" si="5">MIN(H11:H42)</f>
        <v>0</v>
      </c>
      <c r="I7" s="21">
        <f t="shared" si="5"/>
        <v>0</v>
      </c>
      <c r="J7" s="12">
        <f t="shared" si="5"/>
        <v>0</v>
      </c>
      <c r="K7" s="12">
        <f t="shared" si="5"/>
        <v>0</v>
      </c>
      <c r="L7" s="12">
        <f t="shared" si="5"/>
        <v>0</v>
      </c>
      <c r="M7" s="12">
        <f t="shared" si="5"/>
        <v>0</v>
      </c>
      <c r="N7" s="8">
        <f t="shared" si="5"/>
        <v>0</v>
      </c>
      <c r="O7" s="8">
        <f t="shared" si="5"/>
        <v>0</v>
      </c>
      <c r="P7" s="12">
        <f t="shared" si="5"/>
        <v>0</v>
      </c>
      <c r="Q7" s="15">
        <f t="shared" si="5"/>
        <v>0</v>
      </c>
      <c r="R7" s="16">
        <f t="shared" si="5"/>
        <v>0</v>
      </c>
      <c r="S7" s="22"/>
    </row>
    <row r="8" spans="1:19" x14ac:dyDescent="0.25">
      <c r="A8" s="2" t="s">
        <v>12</v>
      </c>
      <c r="B8" s="19">
        <f>MAX(B11:B42)</f>
        <v>0</v>
      </c>
      <c r="C8" s="20">
        <f>MAX(C11:C42)</f>
        <v>0</v>
      </c>
      <c r="D8" s="19">
        <f>MAX(D11:D42)</f>
        <v>0</v>
      </c>
      <c r="E8" s="20">
        <f>MAX(E11:E42)</f>
        <v>0</v>
      </c>
      <c r="F8" s="9">
        <f t="shared" ref="F8:G8" si="6">MAX(F11:F42)</f>
        <v>0</v>
      </c>
      <c r="G8" s="9">
        <f t="shared" si="6"/>
        <v>0</v>
      </c>
      <c r="H8" s="10">
        <f t="shared" ref="H8:R8" si="7">MAX(H11:H42)</f>
        <v>0</v>
      </c>
      <c r="I8" s="21">
        <f t="shared" si="7"/>
        <v>0</v>
      </c>
      <c r="J8" s="12">
        <f t="shared" si="7"/>
        <v>0</v>
      </c>
      <c r="K8" s="12">
        <f t="shared" si="7"/>
        <v>0</v>
      </c>
      <c r="L8" s="12">
        <f t="shared" si="7"/>
        <v>0</v>
      </c>
      <c r="M8" s="12">
        <f t="shared" si="7"/>
        <v>0</v>
      </c>
      <c r="N8" s="8">
        <f t="shared" si="7"/>
        <v>0</v>
      </c>
      <c r="O8" s="8">
        <f t="shared" si="7"/>
        <v>0</v>
      </c>
      <c r="P8" s="12">
        <f t="shared" si="7"/>
        <v>0</v>
      </c>
      <c r="Q8" s="15">
        <f t="shared" si="7"/>
        <v>0</v>
      </c>
      <c r="R8" s="16">
        <f t="shared" si="7"/>
        <v>0</v>
      </c>
      <c r="S8" s="22"/>
    </row>
    <row r="9" spans="1:19" x14ac:dyDescent="0.25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S9" s="22"/>
    </row>
    <row r="10" spans="1:19" s="1" customFormat="1" ht="15.75" thickBot="1" x14ac:dyDescent="0.3">
      <c r="A10" s="2" t="s">
        <v>11</v>
      </c>
      <c r="B10" s="2" t="s">
        <v>20</v>
      </c>
      <c r="C10" s="2" t="s">
        <v>21</v>
      </c>
      <c r="D10" s="2" t="s">
        <v>22</v>
      </c>
      <c r="E10" s="2" t="s">
        <v>24</v>
      </c>
      <c r="F10" s="3" t="s">
        <v>10</v>
      </c>
      <c r="G10" s="3" t="s">
        <v>9</v>
      </c>
      <c r="H10" s="3" t="s">
        <v>8</v>
      </c>
      <c r="I10" s="2" t="s">
        <v>7</v>
      </c>
      <c r="J10" s="2" t="s">
        <v>6</v>
      </c>
      <c r="K10" s="2" t="s">
        <v>5</v>
      </c>
      <c r="L10" s="2" t="s">
        <v>4</v>
      </c>
      <c r="M10" s="2" t="s">
        <v>3</v>
      </c>
      <c r="N10" s="2" t="s">
        <v>2</v>
      </c>
      <c r="O10" s="2" t="s">
        <v>1</v>
      </c>
      <c r="P10" s="2" t="s">
        <v>0</v>
      </c>
      <c r="Q10" s="6" t="s">
        <v>25</v>
      </c>
      <c r="R10" s="6" t="s">
        <v>26</v>
      </c>
      <c r="S10" s="23"/>
    </row>
    <row r="11" spans="1:19" s="1" customFormat="1" x14ac:dyDescent="0.25">
      <c r="A11" s="34">
        <v>1</v>
      </c>
      <c r="B11" s="13"/>
      <c r="C11" s="17"/>
      <c r="D11" s="13"/>
      <c r="E11" s="17"/>
      <c r="F11" s="35"/>
      <c r="G11" s="35"/>
      <c r="H11" s="36"/>
      <c r="I11" s="37"/>
      <c r="J11" s="38"/>
      <c r="K11" s="38"/>
      <c r="L11" s="38"/>
      <c r="M11" s="38"/>
      <c r="N11" s="39"/>
      <c r="O11" s="39"/>
      <c r="P11" s="38"/>
      <c r="Q11" s="15" t="str">
        <f>IF(AND($K$1&gt;0,$N$1&gt;0,Table2[[#This Row],[Cap]]&gt;0), ($R$1*(LOG(30/($N$1-$K$1))))*Table2[ [#This Row],[Cap] ]+Table2[ [#This Row],[Cap] ],"")</f>
        <v/>
      </c>
      <c r="R11" s="16" t="str">
        <f>IF(AND($K$1&gt;0,$N$1&gt;0,Table2[[#This Row],[dF/Fr]]&gt;0),($R$2*(LOG(30/($N$1-$K$1)))*Table2[[#This Row],[dF/Fr]])+Table2[[#This Row],[dF/Fr]],"")</f>
        <v/>
      </c>
      <c r="S11" s="23"/>
    </row>
    <row r="12" spans="1:19" s="1" customFormat="1" x14ac:dyDescent="0.25">
      <c r="A12" s="34">
        <v>2</v>
      </c>
      <c r="B12" s="14"/>
      <c r="C12" s="18"/>
      <c r="D12" s="14"/>
      <c r="E12" s="18"/>
      <c r="F12" s="35"/>
      <c r="G12" s="35"/>
      <c r="H12" s="36"/>
      <c r="I12" s="37"/>
      <c r="J12" s="38"/>
      <c r="K12" s="38"/>
      <c r="L12" s="38"/>
      <c r="M12" s="38"/>
      <c r="N12" s="39"/>
      <c r="O12" s="39"/>
      <c r="P12" s="38"/>
      <c r="Q12" s="15" t="str">
        <f>IF(AND($K$1&gt;0,$N$1&gt;0,Table2[[#This Row],[Cap]]&gt;0), ($R$1*(LOG(30/($N$1-$K$1))))*Table2[ [#This Row],[Cap] ]+Table2[ [#This Row],[Cap] ],"")</f>
        <v/>
      </c>
      <c r="R12" s="16" t="str">
        <f>IF(AND($K$1&gt;0,$N$1&gt;0,Table2[[#This Row],[dF/Fr]]&gt;0),($R$2*(LOG(30/($N$1-$K$1)))*Table2[[#This Row],[dF/Fr]])+Table2[[#This Row],[dF/Fr]],"")</f>
        <v/>
      </c>
      <c r="S12" s="23"/>
    </row>
    <row r="13" spans="1:19" s="1" customFormat="1" x14ac:dyDescent="0.25">
      <c r="A13" s="34">
        <v>3</v>
      </c>
      <c r="B13" s="14"/>
      <c r="C13" s="18"/>
      <c r="D13" s="14"/>
      <c r="E13" s="18"/>
      <c r="F13" s="35"/>
      <c r="G13" s="35"/>
      <c r="H13" s="36"/>
      <c r="I13" s="37"/>
      <c r="J13" s="38"/>
      <c r="K13" s="38"/>
      <c r="L13" s="38"/>
      <c r="M13" s="38"/>
      <c r="N13" s="39"/>
      <c r="O13" s="39"/>
      <c r="P13" s="38"/>
      <c r="Q13" s="15" t="str">
        <f>IF(AND($K$1&gt;0,$N$1&gt;0,Table2[[#This Row],[Cap]]&gt;0), ($R$1*(LOG(30/($N$1-$K$1))))*Table2[ [#This Row],[Cap] ]+Table2[ [#This Row],[Cap] ],"")</f>
        <v/>
      </c>
      <c r="R13" s="16" t="str">
        <f>IF(AND($K$1&gt;0,$N$1&gt;0,Table2[[#This Row],[dF/Fr]]&gt;0),($R$2*(LOG(30/($N$1-$K$1)))*Table2[[#This Row],[dF/Fr]])+Table2[[#This Row],[dF/Fr]],"")</f>
        <v/>
      </c>
      <c r="S13" s="23"/>
    </row>
    <row r="14" spans="1:19" s="1" customFormat="1" x14ac:dyDescent="0.25">
      <c r="A14" s="34">
        <v>4</v>
      </c>
      <c r="B14" s="14"/>
      <c r="C14" s="18"/>
      <c r="D14" s="14"/>
      <c r="E14" s="18"/>
      <c r="F14" s="35"/>
      <c r="G14" s="35"/>
      <c r="H14" s="36"/>
      <c r="I14" s="37"/>
      <c r="J14" s="38"/>
      <c r="K14" s="38"/>
      <c r="L14" s="38"/>
      <c r="M14" s="38"/>
      <c r="N14" s="39"/>
      <c r="O14" s="39"/>
      <c r="P14" s="38"/>
      <c r="Q14" s="15" t="str">
        <f>IF(AND($K$1&gt;0,$N$1&gt;0,Table2[[#This Row],[Cap]]&gt;0), ($R$1*(LOG(30/($N$1-$K$1))))*Table2[ [#This Row],[Cap] ]+Table2[ [#This Row],[Cap] ],"")</f>
        <v/>
      </c>
      <c r="R14" s="16" t="str">
        <f>IF(AND($K$1&gt;0,$N$1&gt;0,Table2[[#This Row],[dF/Fr]]&gt;0),($R$2*(LOG(30/($N$1-$K$1)))*Table2[[#This Row],[dF/Fr]])+Table2[[#This Row],[dF/Fr]],"")</f>
        <v/>
      </c>
      <c r="S14" s="23"/>
    </row>
    <row r="15" spans="1:19" s="1" customFormat="1" x14ac:dyDescent="0.25">
      <c r="A15" s="34">
        <v>5</v>
      </c>
      <c r="B15" s="14"/>
      <c r="C15" s="18"/>
      <c r="D15" s="14"/>
      <c r="E15" s="18"/>
      <c r="F15" s="35"/>
      <c r="G15" s="35"/>
      <c r="H15" s="36"/>
      <c r="I15" s="37"/>
      <c r="J15" s="38"/>
      <c r="K15" s="38"/>
      <c r="L15" s="38"/>
      <c r="M15" s="38"/>
      <c r="N15" s="39"/>
      <c r="O15" s="39"/>
      <c r="P15" s="38"/>
      <c r="Q15" s="15" t="str">
        <f>IF(AND($K$1&gt;0,$N$1&gt;0,Table2[[#This Row],[Cap]]&gt;0), ($R$1*(LOG(30/($N$1-$K$1))))*Table2[ [#This Row],[Cap] ]+Table2[ [#This Row],[Cap] ],"")</f>
        <v/>
      </c>
      <c r="R15" s="16" t="str">
        <f>IF(AND($K$1&gt;0,$N$1&gt;0,Table2[[#This Row],[dF/Fr]]&gt;0),($R$2*(LOG(30/($N$1-$K$1)))*Table2[[#This Row],[dF/Fr]])+Table2[[#This Row],[dF/Fr]],"")</f>
        <v/>
      </c>
      <c r="S15" s="23"/>
    </row>
    <row r="16" spans="1:19" s="1" customFormat="1" x14ac:dyDescent="0.25">
      <c r="A16" s="34">
        <v>6</v>
      </c>
      <c r="B16" s="14"/>
      <c r="C16" s="18"/>
      <c r="D16" s="14"/>
      <c r="E16" s="18"/>
      <c r="F16" s="35"/>
      <c r="G16" s="35"/>
      <c r="H16" s="36"/>
      <c r="I16" s="37"/>
      <c r="J16" s="38"/>
      <c r="K16" s="38"/>
      <c r="L16" s="38"/>
      <c r="M16" s="38"/>
      <c r="N16" s="39"/>
      <c r="O16" s="39"/>
      <c r="P16" s="38"/>
      <c r="Q16" s="15" t="str">
        <f>IF(AND($K$1&gt;0,$N$1&gt;0,Table2[[#This Row],[Cap]]&gt;0), ($R$1*(LOG(30/($N$1-$K$1))))*Table2[ [#This Row],[Cap] ]+Table2[ [#This Row],[Cap] ],"")</f>
        <v/>
      </c>
      <c r="R16" s="16" t="str">
        <f>IF(AND($K$1&gt;0,$N$1&gt;0,Table2[[#This Row],[dF/Fr]]&gt;0),($R$2*(LOG(30/($N$1-$K$1)))*Table2[[#This Row],[dF/Fr]])+Table2[[#This Row],[dF/Fr]],"")</f>
        <v/>
      </c>
      <c r="S16" s="23"/>
    </row>
    <row r="17" spans="1:19" s="1" customFormat="1" x14ac:dyDescent="0.25">
      <c r="A17" s="34">
        <v>7</v>
      </c>
      <c r="B17" s="14"/>
      <c r="C17" s="18"/>
      <c r="D17" s="14"/>
      <c r="E17" s="18"/>
      <c r="F17" s="35"/>
      <c r="G17" s="35"/>
      <c r="H17" s="36"/>
      <c r="I17" s="37"/>
      <c r="J17" s="38"/>
      <c r="K17" s="38"/>
      <c r="L17" s="38"/>
      <c r="M17" s="38"/>
      <c r="N17" s="39"/>
      <c r="O17" s="39"/>
      <c r="P17" s="38"/>
      <c r="Q17" s="15" t="str">
        <f>IF(AND($K$1&gt;0,$N$1&gt;0,Table2[[#This Row],[Cap]]&gt;0), ($R$1*(LOG(30/($N$1-$K$1))))*Table2[ [#This Row],[Cap] ]+Table2[ [#This Row],[Cap] ],"")</f>
        <v/>
      </c>
      <c r="R17" s="16" t="str">
        <f>IF(AND($K$1&gt;0,$N$1&gt;0,Table2[[#This Row],[dF/Fr]]&gt;0),($R$2*(LOG(30/($N$1-$K$1)))*Table2[[#This Row],[dF/Fr]])+Table2[[#This Row],[dF/Fr]],"")</f>
        <v/>
      </c>
      <c r="S17" s="23"/>
    </row>
    <row r="18" spans="1:19" s="1" customFormat="1" x14ac:dyDescent="0.25">
      <c r="A18" s="34">
        <v>8</v>
      </c>
      <c r="B18" s="14"/>
      <c r="C18" s="18"/>
      <c r="D18" s="14"/>
      <c r="E18" s="18"/>
      <c r="F18" s="35"/>
      <c r="G18" s="35"/>
      <c r="H18" s="36"/>
      <c r="I18" s="37"/>
      <c r="J18" s="38"/>
      <c r="K18" s="38"/>
      <c r="L18" s="38"/>
      <c r="M18" s="38"/>
      <c r="N18" s="39"/>
      <c r="O18" s="39"/>
      <c r="P18" s="38"/>
      <c r="Q18" s="15" t="str">
        <f>IF(AND($K$1&gt;0,$N$1&gt;0,Table2[[#This Row],[Cap]]&gt;0), ($R$1*(LOG(30/($N$1-$K$1))))*Table2[ [#This Row],[Cap] ]+Table2[ [#This Row],[Cap] ],"")</f>
        <v/>
      </c>
      <c r="R18" s="16" t="str">
        <f>IF(AND($K$1&gt;0,$N$1&gt;0,Table2[[#This Row],[dF/Fr]]&gt;0),($R$2*(LOG(30/($N$1-$K$1)))*Table2[[#This Row],[dF/Fr]])+Table2[[#This Row],[dF/Fr]],"")</f>
        <v/>
      </c>
      <c r="S18" s="23"/>
    </row>
    <row r="19" spans="1:19" s="1" customFormat="1" x14ac:dyDescent="0.25">
      <c r="A19" s="34">
        <v>9</v>
      </c>
      <c r="B19" s="14"/>
      <c r="C19" s="18"/>
      <c r="D19" s="14"/>
      <c r="E19" s="18"/>
      <c r="F19" s="35"/>
      <c r="G19" s="35"/>
      <c r="H19" s="36"/>
      <c r="I19" s="37"/>
      <c r="J19" s="38"/>
      <c r="K19" s="38"/>
      <c r="L19" s="38"/>
      <c r="M19" s="38"/>
      <c r="N19" s="39"/>
      <c r="O19" s="39"/>
      <c r="P19" s="38"/>
      <c r="Q19" s="15" t="str">
        <f>IF(AND($K$1&gt;0,$N$1&gt;0,Table2[[#This Row],[Cap]]&gt;0), ($R$1*(LOG(30/($N$1-$K$1))))*Table2[ [#This Row],[Cap] ]+Table2[ [#This Row],[Cap] ],"")</f>
        <v/>
      </c>
      <c r="R19" s="16" t="str">
        <f>IF(AND($K$1&gt;0,$N$1&gt;0,Table2[[#This Row],[dF/Fr]]&gt;0),($R$2*(LOG(30/($N$1-$K$1)))*Table2[[#This Row],[dF/Fr]])+Table2[[#This Row],[dF/Fr]],"")</f>
        <v/>
      </c>
      <c r="S19" s="23"/>
    </row>
    <row r="20" spans="1:19" s="1" customFormat="1" x14ac:dyDescent="0.25">
      <c r="A20" s="34">
        <v>10</v>
      </c>
      <c r="B20" s="14"/>
      <c r="C20" s="18"/>
      <c r="D20" s="14"/>
      <c r="E20" s="18"/>
      <c r="F20" s="35"/>
      <c r="G20" s="35"/>
      <c r="H20" s="36"/>
      <c r="I20" s="37"/>
      <c r="J20" s="38"/>
      <c r="K20" s="38"/>
      <c r="L20" s="38"/>
      <c r="M20" s="38"/>
      <c r="N20" s="39"/>
      <c r="O20" s="39"/>
      <c r="P20" s="38"/>
      <c r="Q20" s="15" t="str">
        <f>IF(AND($K$1&gt;0,$N$1&gt;0,Table2[[#This Row],[Cap]]&gt;0), ($R$1*(LOG(30/($N$1-$K$1))))*Table2[ [#This Row],[Cap] ]+Table2[ [#This Row],[Cap] ],"")</f>
        <v/>
      </c>
      <c r="R20" s="16" t="str">
        <f>IF(AND($K$1&gt;0,$N$1&gt;0,Table2[[#This Row],[dF/Fr]]&gt;0),($R$2*(LOG(30/($N$1-$K$1)))*Table2[[#This Row],[dF/Fr]])+Table2[[#This Row],[dF/Fr]],"")</f>
        <v/>
      </c>
      <c r="S20" s="23"/>
    </row>
    <row r="21" spans="1:19" s="1" customFormat="1" x14ac:dyDescent="0.25">
      <c r="A21" s="34">
        <v>11</v>
      </c>
      <c r="B21" s="14"/>
      <c r="C21" s="18"/>
      <c r="D21" s="14"/>
      <c r="E21" s="18"/>
      <c r="F21" s="35"/>
      <c r="G21" s="35"/>
      <c r="H21" s="36"/>
      <c r="I21" s="37"/>
      <c r="J21" s="38"/>
      <c r="K21" s="38"/>
      <c r="L21" s="38"/>
      <c r="M21" s="38"/>
      <c r="N21" s="39"/>
      <c r="O21" s="39"/>
      <c r="P21" s="38"/>
      <c r="Q21" s="15" t="str">
        <f>IF(AND($K$1&gt;0,$N$1&gt;0,Table2[[#This Row],[Cap]]&gt;0), ($R$1*(LOG(30/($N$1-$K$1))))*Table2[ [#This Row],[Cap] ]+Table2[ [#This Row],[Cap] ],"")</f>
        <v/>
      </c>
      <c r="R21" s="16" t="str">
        <f>IF(AND($K$1&gt;0,$N$1&gt;0,Table2[[#This Row],[dF/Fr]]&gt;0),($R$2*(LOG(30/($N$1-$K$1)))*Table2[[#This Row],[dF/Fr]])+Table2[[#This Row],[dF/Fr]],"")</f>
        <v/>
      </c>
      <c r="S21" s="23"/>
    </row>
    <row r="22" spans="1:19" s="1" customFormat="1" x14ac:dyDescent="0.25">
      <c r="A22" s="34">
        <v>12</v>
      </c>
      <c r="B22" s="14"/>
      <c r="C22" s="18"/>
      <c r="D22" s="14"/>
      <c r="E22" s="18"/>
      <c r="F22" s="35"/>
      <c r="G22" s="35"/>
      <c r="H22" s="36"/>
      <c r="I22" s="37"/>
      <c r="J22" s="38"/>
      <c r="K22" s="38"/>
      <c r="L22" s="38"/>
      <c r="M22" s="38"/>
      <c r="N22" s="39"/>
      <c r="O22" s="39"/>
      <c r="P22" s="38"/>
      <c r="Q22" s="15" t="str">
        <f>IF(AND($K$1&gt;0,$N$1&gt;0,Table2[[#This Row],[Cap]]&gt;0), ($R$1*(LOG(30/($N$1-$K$1))))*Table2[ [#This Row],[Cap] ]+Table2[ [#This Row],[Cap] ],"")</f>
        <v/>
      </c>
      <c r="R22" s="16" t="str">
        <f>IF(AND($K$1&gt;0,$N$1&gt;0,Table2[[#This Row],[dF/Fr]]&gt;0),($R$2*(LOG(30/($N$1-$K$1)))*Table2[[#This Row],[dF/Fr]])+Table2[[#This Row],[dF/Fr]],"")</f>
        <v/>
      </c>
      <c r="S22" s="23"/>
    </row>
    <row r="23" spans="1:19" s="1" customFormat="1" x14ac:dyDescent="0.25">
      <c r="A23" s="34">
        <v>13</v>
      </c>
      <c r="B23" s="14"/>
      <c r="C23" s="18"/>
      <c r="D23" s="14"/>
      <c r="E23" s="18"/>
      <c r="F23" s="35"/>
      <c r="G23" s="35"/>
      <c r="H23" s="36"/>
      <c r="I23" s="37"/>
      <c r="J23" s="38"/>
      <c r="K23" s="38"/>
      <c r="L23" s="38"/>
      <c r="M23" s="38"/>
      <c r="N23" s="39"/>
      <c r="O23" s="39"/>
      <c r="P23" s="38"/>
      <c r="Q23" s="15" t="str">
        <f>IF(AND($K$1&gt;0,$N$1&gt;0,Table2[[#This Row],[Cap]]&gt;0), ($R$1*(LOG(30/($N$1-$K$1))))*Table2[ [#This Row],[Cap] ]+Table2[ [#This Row],[Cap] ],"")</f>
        <v/>
      </c>
      <c r="R23" s="16" t="str">
        <f>IF(AND($K$1&gt;0,$N$1&gt;0,Table2[[#This Row],[dF/Fr]]&gt;0),($R$2*(LOG(30/($N$1-$K$1)))*Table2[[#This Row],[dF/Fr]])+Table2[[#This Row],[dF/Fr]],"")</f>
        <v/>
      </c>
      <c r="S23" s="23"/>
    </row>
    <row r="24" spans="1:19" s="1" customFormat="1" x14ac:dyDescent="0.25">
      <c r="A24" s="34">
        <v>14</v>
      </c>
      <c r="B24" s="14"/>
      <c r="C24" s="18"/>
      <c r="D24" s="14"/>
      <c r="E24" s="18"/>
      <c r="F24" s="35"/>
      <c r="G24" s="35"/>
      <c r="H24" s="36"/>
      <c r="I24" s="37"/>
      <c r="J24" s="38"/>
      <c r="K24" s="38"/>
      <c r="L24" s="38"/>
      <c r="M24" s="38"/>
      <c r="N24" s="39"/>
      <c r="O24" s="39"/>
      <c r="P24" s="38"/>
      <c r="Q24" s="15" t="str">
        <f>IF(AND($K$1&gt;0,$N$1&gt;0,Table2[[#This Row],[Cap]]&gt;0), ($R$1*(LOG(30/($N$1-$K$1))))*Table2[ [#This Row],[Cap] ]+Table2[ [#This Row],[Cap] ],"")</f>
        <v/>
      </c>
      <c r="R24" s="16" t="str">
        <f>IF(AND($K$1&gt;0,$N$1&gt;0,Table2[[#This Row],[dF/Fr]]&gt;0),($R$2*(LOG(30/($N$1-$K$1)))*Table2[[#This Row],[dF/Fr]])+Table2[[#This Row],[dF/Fr]],"")</f>
        <v/>
      </c>
      <c r="S24" s="23"/>
    </row>
    <row r="25" spans="1:19" s="1" customFormat="1" x14ac:dyDescent="0.25">
      <c r="A25" s="34">
        <v>15</v>
      </c>
      <c r="B25" s="14"/>
      <c r="C25" s="18"/>
      <c r="D25" s="14"/>
      <c r="E25" s="18"/>
      <c r="F25" s="40"/>
      <c r="G25" s="35"/>
      <c r="H25" s="41"/>
      <c r="I25" s="37"/>
      <c r="J25" s="42"/>
      <c r="K25" s="42"/>
      <c r="L25" s="42"/>
      <c r="M25" s="42"/>
      <c r="N25" s="43"/>
      <c r="O25" s="43"/>
      <c r="P25" s="42"/>
      <c r="Q25" s="15" t="str">
        <f>IF(AND($K$1&gt;0,$N$1&gt;0,Table2[[#This Row],[Cap]]&gt;0), ($R$1*(LOG(30/($N$1-$K$1))))*Table2[ [#This Row],[Cap] ]+Table2[ [#This Row],[Cap] ],"")</f>
        <v/>
      </c>
      <c r="R25" s="16" t="str">
        <f>IF(AND($K$1&gt;0,$N$1&gt;0,Table2[[#This Row],[dF/Fr]]&gt;0),($R$2*(LOG(30/($N$1-$K$1)))*Table2[[#This Row],[dF/Fr]])+Table2[[#This Row],[dF/Fr]],"")</f>
        <v/>
      </c>
      <c r="S25" s="23"/>
    </row>
    <row r="26" spans="1:19" s="1" customFormat="1" x14ac:dyDescent="0.25">
      <c r="A26" s="34">
        <v>16</v>
      </c>
      <c r="B26" s="14"/>
      <c r="C26" s="18"/>
      <c r="D26" s="14"/>
      <c r="E26" s="18"/>
      <c r="F26" s="40"/>
      <c r="G26" s="35"/>
      <c r="H26" s="41"/>
      <c r="I26" s="37"/>
      <c r="J26" s="42"/>
      <c r="K26" s="42"/>
      <c r="L26" s="42"/>
      <c r="M26" s="42"/>
      <c r="N26" s="43"/>
      <c r="O26" s="43"/>
      <c r="P26" s="42"/>
      <c r="Q26" s="15" t="str">
        <f>IF(AND($K$1&gt;0,$N$1&gt;0,Table2[[#This Row],[Cap]]&gt;0), ($R$1*(LOG(30/($N$1-$K$1))))*Table2[ [#This Row],[Cap] ]+Table2[ [#This Row],[Cap] ],"")</f>
        <v/>
      </c>
      <c r="R26" s="16" t="str">
        <f>IF(AND($K$1&gt;0,$N$1&gt;0,Table2[[#This Row],[dF/Fr]]&gt;0),($R$2*(LOG(30/($N$1-$K$1)))*Table2[[#This Row],[dF/Fr]])+Table2[[#This Row],[dF/Fr]],"")</f>
        <v/>
      </c>
      <c r="S26" s="23"/>
    </row>
    <row r="27" spans="1:19" s="1" customFormat="1" x14ac:dyDescent="0.25">
      <c r="A27" s="34">
        <v>17</v>
      </c>
      <c r="B27" s="14"/>
      <c r="C27" s="18"/>
      <c r="D27" s="14"/>
      <c r="E27" s="18"/>
      <c r="F27" s="40"/>
      <c r="G27" s="35"/>
      <c r="H27" s="41"/>
      <c r="I27" s="37"/>
      <c r="J27" s="42"/>
      <c r="K27" s="42"/>
      <c r="L27" s="42"/>
      <c r="M27" s="42"/>
      <c r="N27" s="43"/>
      <c r="O27" s="43"/>
      <c r="P27" s="42"/>
      <c r="Q27" s="15" t="str">
        <f>IF(AND($K$1&gt;0,$N$1&gt;0,Table2[[#This Row],[Cap]]&gt;0), ($R$1*(LOG(30/($N$1-$K$1))))*Table2[ [#This Row],[Cap] ]+Table2[ [#This Row],[Cap] ],"")</f>
        <v/>
      </c>
      <c r="R27" s="16" t="str">
        <f>IF(AND($K$1&gt;0,$N$1&gt;0,Table2[[#This Row],[dF/Fr]]&gt;0),($R$2*(LOG(30/($N$1-$K$1)))*Table2[[#This Row],[dF/Fr]])+Table2[[#This Row],[dF/Fr]],"")</f>
        <v/>
      </c>
      <c r="S27" s="23"/>
    </row>
    <row r="28" spans="1:19" s="1" customFormat="1" x14ac:dyDescent="0.25">
      <c r="A28" s="34">
        <v>18</v>
      </c>
      <c r="B28" s="14"/>
      <c r="C28" s="18"/>
      <c r="D28" s="14"/>
      <c r="E28" s="18"/>
      <c r="F28" s="40"/>
      <c r="G28" s="35"/>
      <c r="H28" s="41"/>
      <c r="I28" s="37"/>
      <c r="J28" s="42"/>
      <c r="K28" s="42"/>
      <c r="L28" s="42"/>
      <c r="M28" s="42"/>
      <c r="N28" s="43"/>
      <c r="O28" s="43"/>
      <c r="P28" s="42"/>
      <c r="Q28" s="15" t="str">
        <f>IF(AND($K$1&gt;0,$N$1&gt;0,Table2[[#This Row],[Cap]]&gt;0), ($R$1*(LOG(30/($N$1-$K$1))))*Table2[ [#This Row],[Cap] ]+Table2[ [#This Row],[Cap] ],"")</f>
        <v/>
      </c>
      <c r="R28" s="16" t="str">
        <f>IF(AND($K$1&gt;0,$N$1&gt;0,Table2[[#This Row],[dF/Fr]]&gt;0),($R$2*(LOG(30/($N$1-$K$1)))*Table2[[#This Row],[dF/Fr]])+Table2[[#This Row],[dF/Fr]],"")</f>
        <v/>
      </c>
      <c r="S28" s="23"/>
    </row>
    <row r="29" spans="1:19" s="1" customFormat="1" x14ac:dyDescent="0.25">
      <c r="A29" s="34">
        <v>19</v>
      </c>
      <c r="B29" s="14"/>
      <c r="C29" s="18"/>
      <c r="D29" s="14"/>
      <c r="E29" s="18"/>
      <c r="F29" s="40"/>
      <c r="G29" s="35"/>
      <c r="H29" s="41"/>
      <c r="I29" s="37"/>
      <c r="J29" s="42"/>
      <c r="K29" s="42"/>
      <c r="L29" s="42"/>
      <c r="M29" s="42"/>
      <c r="N29" s="43"/>
      <c r="O29" s="43"/>
      <c r="P29" s="42"/>
      <c r="Q29" s="15" t="str">
        <f>IF(AND($K$1&gt;0,$N$1&gt;0,Table2[[#This Row],[Cap]]&gt;0), ($R$1*(LOG(30/($N$1-$K$1))))*Table2[ [#This Row],[Cap] ]+Table2[ [#This Row],[Cap] ],"")</f>
        <v/>
      </c>
      <c r="R29" s="16" t="str">
        <f>IF(AND($K$1&gt;0,$N$1&gt;0,Table2[[#This Row],[dF/Fr]]&gt;0),($R$2*(LOG(30/($N$1-$K$1)))*Table2[[#This Row],[dF/Fr]])+Table2[[#This Row],[dF/Fr]],"")</f>
        <v/>
      </c>
      <c r="S29" s="23"/>
    </row>
    <row r="30" spans="1:19" s="1" customFormat="1" x14ac:dyDescent="0.25">
      <c r="A30" s="34">
        <v>20</v>
      </c>
      <c r="B30" s="14"/>
      <c r="C30" s="18"/>
      <c r="D30" s="14"/>
      <c r="E30" s="18"/>
      <c r="F30" s="40"/>
      <c r="G30" s="35"/>
      <c r="H30" s="41"/>
      <c r="I30" s="37"/>
      <c r="J30" s="42"/>
      <c r="K30" s="42"/>
      <c r="L30" s="42"/>
      <c r="M30" s="42"/>
      <c r="N30" s="43"/>
      <c r="O30" s="43"/>
      <c r="P30" s="42"/>
      <c r="Q30" s="15" t="str">
        <f>IF(AND($K$1&gt;0,$N$1&gt;0,Table2[[#This Row],[Cap]]&gt;0), ($R$1*(LOG(30/($N$1-$K$1))))*Table2[ [#This Row],[Cap] ]+Table2[ [#This Row],[Cap] ],"")</f>
        <v/>
      </c>
      <c r="R30" s="16" t="str">
        <f>IF(AND($K$1&gt;0,$N$1&gt;0,Table2[[#This Row],[dF/Fr]]&gt;0),($R$2*(LOG(30/($N$1-$K$1)))*Table2[[#This Row],[dF/Fr]])+Table2[[#This Row],[dF/Fr]],"")</f>
        <v/>
      </c>
      <c r="S30" s="23"/>
    </row>
    <row r="31" spans="1:19" s="1" customFormat="1" x14ac:dyDescent="0.25">
      <c r="A31" s="34">
        <v>21</v>
      </c>
      <c r="B31" s="14"/>
      <c r="C31" s="18"/>
      <c r="D31" s="14"/>
      <c r="E31" s="18"/>
      <c r="F31" s="40"/>
      <c r="G31" s="35"/>
      <c r="H31" s="41"/>
      <c r="I31" s="37"/>
      <c r="J31" s="42"/>
      <c r="K31" s="42"/>
      <c r="L31" s="42"/>
      <c r="M31" s="42"/>
      <c r="N31" s="43"/>
      <c r="O31" s="43"/>
      <c r="P31" s="42"/>
      <c r="Q31" s="15" t="str">
        <f>IF(AND($K$1&gt;0,$N$1&gt;0,Table2[[#This Row],[Cap]]&gt;0), ($R$1*(LOG(30/($N$1-$K$1))))*Table2[ [#This Row],[Cap] ]+Table2[ [#This Row],[Cap] ],"")</f>
        <v/>
      </c>
      <c r="R31" s="16" t="str">
        <f>IF(AND($K$1&gt;0,$N$1&gt;0,Table2[[#This Row],[dF/Fr]]&gt;0),($R$2*(LOG(30/($N$1-$K$1)))*Table2[[#This Row],[dF/Fr]])+Table2[[#This Row],[dF/Fr]],"")</f>
        <v/>
      </c>
      <c r="S31" s="23"/>
    </row>
    <row r="32" spans="1:19" s="1" customFormat="1" x14ac:dyDescent="0.25">
      <c r="A32" s="34">
        <v>22</v>
      </c>
      <c r="B32" s="14"/>
      <c r="C32" s="18"/>
      <c r="D32" s="14"/>
      <c r="E32" s="18"/>
      <c r="F32" s="40"/>
      <c r="G32" s="35"/>
      <c r="H32" s="41"/>
      <c r="I32" s="37"/>
      <c r="J32" s="42"/>
      <c r="K32" s="42"/>
      <c r="L32" s="42"/>
      <c r="M32" s="42"/>
      <c r="N32" s="43"/>
      <c r="O32" s="43"/>
      <c r="P32" s="42"/>
      <c r="Q32" s="15" t="str">
        <f>IF(AND($K$1&gt;0,$N$1&gt;0,Table2[[#This Row],[Cap]]&gt;0), ($R$1*(LOG(30/($N$1-$K$1))))*Table2[ [#This Row],[Cap] ]+Table2[ [#This Row],[Cap] ],"")</f>
        <v/>
      </c>
      <c r="R32" s="16" t="str">
        <f>IF(AND($K$1&gt;0,$N$1&gt;0,Table2[[#This Row],[dF/Fr]]&gt;0),($R$2*(LOG(30/($N$1-$K$1)))*Table2[[#This Row],[dF/Fr]])+Table2[[#This Row],[dF/Fr]],"")</f>
        <v/>
      </c>
      <c r="S32" s="23"/>
    </row>
    <row r="33" spans="1:19" s="1" customFormat="1" x14ac:dyDescent="0.25">
      <c r="A33" s="34">
        <v>23</v>
      </c>
      <c r="B33" s="14"/>
      <c r="C33" s="18"/>
      <c r="D33" s="14"/>
      <c r="E33" s="18"/>
      <c r="F33" s="40"/>
      <c r="G33" s="35"/>
      <c r="H33" s="41"/>
      <c r="I33" s="37"/>
      <c r="J33" s="42"/>
      <c r="K33" s="42"/>
      <c r="L33" s="42"/>
      <c r="M33" s="42"/>
      <c r="N33" s="43"/>
      <c r="O33" s="43"/>
      <c r="P33" s="42"/>
      <c r="Q33" s="15" t="str">
        <f>IF(AND($K$1&gt;0,$N$1&gt;0,Table2[[#This Row],[Cap]]&gt;0), ($R$1*(LOG(30/($N$1-$K$1))))*Table2[ [#This Row],[Cap] ]+Table2[ [#This Row],[Cap] ],"")</f>
        <v/>
      </c>
      <c r="R33" s="16" t="str">
        <f>IF(AND($K$1&gt;0,$N$1&gt;0,Table2[[#This Row],[dF/Fr]]&gt;0),($R$2*(LOG(30/($N$1-$K$1)))*Table2[[#This Row],[dF/Fr]])+Table2[[#This Row],[dF/Fr]],"")</f>
        <v/>
      </c>
      <c r="S33" s="23"/>
    </row>
    <row r="34" spans="1:19" x14ac:dyDescent="0.25">
      <c r="A34" s="44">
        <v>24</v>
      </c>
      <c r="B34" s="14"/>
      <c r="C34" s="18"/>
      <c r="D34" s="14"/>
      <c r="E34" s="18"/>
      <c r="F34" s="40"/>
      <c r="G34" s="35"/>
      <c r="H34" s="41"/>
      <c r="I34" s="37"/>
      <c r="J34" s="42"/>
      <c r="K34" s="42"/>
      <c r="L34" s="42"/>
      <c r="M34" s="42"/>
      <c r="N34" s="43"/>
      <c r="O34" s="43"/>
      <c r="P34" s="42"/>
      <c r="Q34" s="15" t="str">
        <f>IF(AND($K$1&gt;0,$N$1&gt;0,Table2[[#This Row],[Cap]]&gt;0), ($R$1*(LOG(30/($N$1-$K$1))))*Table2[ [#This Row],[Cap] ]+Table2[ [#This Row],[Cap] ],"")</f>
        <v/>
      </c>
      <c r="R34" s="16" t="str">
        <f>IF(AND($K$1&gt;0,$N$1&gt;0,Table2[[#This Row],[dF/Fr]]&gt;0),($R$2*(LOG(30/($N$1-$K$1)))*Table2[[#This Row],[dF/Fr]])+Table2[[#This Row],[dF/Fr]],"")</f>
        <v/>
      </c>
      <c r="S34" s="22"/>
    </row>
    <row r="35" spans="1:19" x14ac:dyDescent="0.25">
      <c r="A35" s="44">
        <v>25</v>
      </c>
      <c r="B35" s="14"/>
      <c r="C35" s="18"/>
      <c r="D35" s="14"/>
      <c r="E35" s="18"/>
      <c r="F35" s="40"/>
      <c r="G35" s="35"/>
      <c r="H35" s="41"/>
      <c r="I35" s="37"/>
      <c r="J35" s="42"/>
      <c r="K35" s="42"/>
      <c r="L35" s="42"/>
      <c r="M35" s="42"/>
      <c r="N35" s="43"/>
      <c r="O35" s="43"/>
      <c r="P35" s="42"/>
      <c r="Q35" s="15" t="str">
        <f>IF(AND($K$1&gt;0,$N$1&gt;0,Table2[[#This Row],[Cap]]&gt;0), ($R$1*(LOG(30/($N$1-$K$1))))*Table2[ [#This Row],[Cap] ]+Table2[ [#This Row],[Cap] ],"")</f>
        <v/>
      </c>
      <c r="R35" s="16" t="str">
        <f>IF(AND($K$1&gt;0,$N$1&gt;0,Table2[[#This Row],[dF/Fr]]&gt;0),($R$2*(LOG(30/($N$1-$K$1)))*Table2[[#This Row],[dF/Fr]])+Table2[[#This Row],[dF/Fr]],"")</f>
        <v/>
      </c>
      <c r="S35" s="22"/>
    </row>
    <row r="36" spans="1:19" x14ac:dyDescent="0.25">
      <c r="A36" s="34">
        <v>26</v>
      </c>
      <c r="B36" s="14"/>
      <c r="C36" s="18"/>
      <c r="D36" s="14"/>
      <c r="E36" s="18"/>
      <c r="F36" s="40"/>
      <c r="G36" s="35"/>
      <c r="H36" s="41"/>
      <c r="I36" s="37"/>
      <c r="J36" s="42"/>
      <c r="K36" s="42"/>
      <c r="L36" s="42"/>
      <c r="M36" s="42"/>
      <c r="N36" s="43"/>
      <c r="O36" s="43"/>
      <c r="P36" s="42"/>
      <c r="Q36" s="15" t="str">
        <f>IF(AND($K$1&gt;0,$N$1&gt;0,Table2[[#This Row],[Cap]]&gt;0), ($R$1*(LOG(30/($N$1-$K$1))))*Table2[ [#This Row],[Cap] ]+Table2[ [#This Row],[Cap] ],"")</f>
        <v/>
      </c>
      <c r="R36" s="16" t="str">
        <f>IF(AND($K$1&gt;0,$N$1&gt;0,Table2[[#This Row],[dF/Fr]]&gt;0),($R$2*(LOG(30/($N$1-$K$1)))*Table2[[#This Row],[dF/Fr]])+Table2[[#This Row],[dF/Fr]],"")</f>
        <v/>
      </c>
      <c r="S36" s="22"/>
    </row>
    <row r="37" spans="1:19" x14ac:dyDescent="0.25">
      <c r="A37" s="34">
        <v>27</v>
      </c>
      <c r="B37" s="14"/>
      <c r="C37" s="18"/>
      <c r="D37" s="14"/>
      <c r="E37" s="18"/>
      <c r="F37" s="40"/>
      <c r="G37" s="35"/>
      <c r="H37" s="41"/>
      <c r="I37" s="37"/>
      <c r="J37" s="42"/>
      <c r="K37" s="42"/>
      <c r="L37" s="42"/>
      <c r="M37" s="42"/>
      <c r="N37" s="43"/>
      <c r="O37" s="43"/>
      <c r="P37" s="42"/>
      <c r="Q37" s="15" t="str">
        <f>IF(AND($K$1&gt;0,$N$1&gt;0,Table2[[#This Row],[Cap]]&gt;0), ($R$1*(LOG(30/($N$1-$K$1))))*Table2[ [#This Row],[Cap] ]+Table2[ [#This Row],[Cap] ],"")</f>
        <v/>
      </c>
      <c r="R37" s="16" t="str">
        <f>IF(AND($K$1&gt;0,$N$1&gt;0,Table2[[#This Row],[dF/Fr]]&gt;0),($R$2*(LOG(30/($N$1-$K$1)))*Table2[[#This Row],[dF/Fr]])+Table2[[#This Row],[dF/Fr]],"")</f>
        <v/>
      </c>
      <c r="S37" s="22"/>
    </row>
    <row r="38" spans="1:19" x14ac:dyDescent="0.25">
      <c r="A38" s="34">
        <v>28</v>
      </c>
      <c r="B38" s="14"/>
      <c r="C38" s="18"/>
      <c r="D38" s="14"/>
      <c r="E38" s="18"/>
      <c r="F38" s="40"/>
      <c r="G38" s="35"/>
      <c r="H38" s="41"/>
      <c r="I38" s="37"/>
      <c r="J38" s="42"/>
      <c r="K38" s="42"/>
      <c r="L38" s="42"/>
      <c r="M38" s="42"/>
      <c r="N38" s="43"/>
      <c r="O38" s="43"/>
      <c r="P38" s="42"/>
      <c r="Q38" s="15" t="str">
        <f>IF(AND($K$1&gt;0,$N$1&gt;0,Table2[[#This Row],[Cap]]&gt;0), ($R$1*(LOG(30/($N$1-$K$1))))*Table2[ [#This Row],[Cap] ]+Table2[ [#This Row],[Cap] ],"")</f>
        <v/>
      </c>
      <c r="R38" s="16" t="str">
        <f>IF(AND($K$1&gt;0,$N$1&gt;0,Table2[[#This Row],[dF/Fr]]&gt;0),($R$2*(LOG(30/($N$1-$K$1)))*Table2[[#This Row],[dF/Fr]])+Table2[[#This Row],[dF/Fr]],"")</f>
        <v/>
      </c>
      <c r="S38" s="22"/>
    </row>
    <row r="39" spans="1:19" x14ac:dyDescent="0.25">
      <c r="A39" s="44">
        <v>29</v>
      </c>
      <c r="B39" s="14"/>
      <c r="C39" s="18"/>
      <c r="D39" s="14"/>
      <c r="E39" s="18"/>
      <c r="F39" s="40"/>
      <c r="G39" s="35"/>
      <c r="H39" s="41"/>
      <c r="I39" s="37"/>
      <c r="J39" s="42"/>
      <c r="K39" s="42"/>
      <c r="L39" s="42"/>
      <c r="M39" s="42"/>
      <c r="N39" s="43"/>
      <c r="O39" s="43"/>
      <c r="P39" s="42"/>
      <c r="Q39" s="15" t="str">
        <f>IF(AND($K$1&gt;0,$N$1&gt;0,Table2[[#This Row],[Cap]]&gt;0), ($R$1*(LOG(30/($N$1-$K$1))))*Table2[ [#This Row],[Cap] ]+Table2[ [#This Row],[Cap] ],"")</f>
        <v/>
      </c>
      <c r="R39" s="16" t="str">
        <f>IF(AND($K$1&gt;0,$N$1&gt;0,Table2[[#This Row],[dF/Fr]]&gt;0),($R$2*(LOG(30/($N$1-$K$1)))*Table2[[#This Row],[dF/Fr]])+Table2[[#This Row],[dF/Fr]],"")</f>
        <v/>
      </c>
      <c r="S39" s="22"/>
    </row>
    <row r="40" spans="1:19" x14ac:dyDescent="0.25">
      <c r="A40" s="44">
        <v>30</v>
      </c>
      <c r="B40" s="14"/>
      <c r="C40" s="18"/>
      <c r="D40" s="14"/>
      <c r="E40" s="18"/>
      <c r="F40" s="40"/>
      <c r="G40" s="35"/>
      <c r="H40" s="41"/>
      <c r="I40" s="37"/>
      <c r="J40" s="42"/>
      <c r="K40" s="42"/>
      <c r="L40" s="42"/>
      <c r="M40" s="42"/>
      <c r="N40" s="43"/>
      <c r="O40" s="43"/>
      <c r="P40" s="42"/>
      <c r="Q40" s="15" t="str">
        <f>IF(AND($K$1&gt;0,$N$1&gt;0,Table2[[#This Row],[Cap]]&gt;0), ($R$1*(LOG(30/($N$1-$K$1))))*Table2[ [#This Row],[Cap] ]+Table2[ [#This Row],[Cap] ],"")</f>
        <v/>
      </c>
      <c r="R40" s="16" t="str">
        <f>IF(AND($K$1&gt;0,$N$1&gt;0,Table2[[#This Row],[dF/Fr]]&gt;0),($R$2*(LOG(30/($N$1-$K$1)))*Table2[[#This Row],[dF/Fr]])+Table2[[#This Row],[dF/Fr]],"")</f>
        <v/>
      </c>
      <c r="S40" s="22"/>
    </row>
    <row r="41" spans="1:19" x14ac:dyDescent="0.25">
      <c r="A41" s="34">
        <v>31</v>
      </c>
      <c r="B41" s="14"/>
      <c r="C41" s="18"/>
      <c r="D41" s="14"/>
      <c r="E41" s="18"/>
      <c r="F41" s="40"/>
      <c r="G41" s="35"/>
      <c r="H41" s="41"/>
      <c r="I41" s="37"/>
      <c r="J41" s="42"/>
      <c r="K41" s="42"/>
      <c r="L41" s="42"/>
      <c r="M41" s="42"/>
      <c r="N41" s="43"/>
      <c r="O41" s="43"/>
      <c r="P41" s="42"/>
      <c r="Q41" s="15" t="str">
        <f>IF(AND($K$1&gt;0,$N$1&gt;0,Table2[[#This Row],[Cap]]&gt;0), ($R$1*(LOG(30/($N$1-$K$1))))*Table2[ [#This Row],[Cap] ]+Table2[ [#This Row],[Cap] ],"")</f>
        <v/>
      </c>
      <c r="R41" s="16" t="str">
        <f>IF(AND($K$1&gt;0,$N$1&gt;0,Table2[[#This Row],[dF/Fr]]&gt;0),($R$2*(LOG(30/($N$1-$K$1)))*Table2[[#This Row],[dF/Fr]])+Table2[[#This Row],[dF/Fr]],"")</f>
        <v/>
      </c>
      <c r="S41" s="22"/>
    </row>
    <row r="42" spans="1:19" x14ac:dyDescent="0.25">
      <c r="A42" s="34">
        <v>32</v>
      </c>
      <c r="B42" s="24"/>
      <c r="C42" s="25"/>
      <c r="D42" s="24"/>
      <c r="E42" s="25"/>
      <c r="F42" s="40"/>
      <c r="G42" s="35"/>
      <c r="H42" s="41"/>
      <c r="I42" s="37"/>
      <c r="J42" s="42"/>
      <c r="K42" s="42"/>
      <c r="L42" s="42"/>
      <c r="M42" s="42"/>
      <c r="N42" s="43"/>
      <c r="O42" s="43"/>
      <c r="P42" s="42"/>
      <c r="Q42" s="26" t="str">
        <f>IF(AND($K$1&gt;0,$N$1&gt;0,Table2[[#This Row],[Cap]]&gt;0), ($R$1*(LOG(30/($N$1-$K$1))))*Table2[ [#This Row],[Cap] ]+Table2[ [#This Row],[Cap] ],"")</f>
        <v/>
      </c>
      <c r="R42" s="27" t="str">
        <f>IF(AND($K$1&gt;0,$N$1&gt;0,Table2[[#This Row],[dF/Fr]]&gt;0),($R$2*(LOG(30/($N$1-$K$1)))*Table2[[#This Row],[dF/Fr]])+Table2[[#This Row],[dF/Fr]],"")</f>
        <v/>
      </c>
      <c r="S42" s="22"/>
    </row>
    <row r="43" spans="1:19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x14ac:dyDescent="0.25">
      <c r="A44" s="22"/>
      <c r="B44" s="22"/>
      <c r="C44" s="2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x14ac:dyDescent="0.25">
      <c r="A45" s="22"/>
      <c r="B45" s="22"/>
      <c r="C45" s="2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 x14ac:dyDescent="0.25">
      <c r="A46" s="22"/>
      <c r="B46" s="22"/>
      <c r="C46" s="2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 x14ac:dyDescent="0.25">
      <c r="A47" s="22"/>
      <c r="B47" s="22"/>
      <c r="C47" s="2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x14ac:dyDescent="0.25">
      <c r="A48" s="22"/>
      <c r="B48" s="22"/>
      <c r="C48" s="2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:19" x14ac:dyDescent="0.25">
      <c r="A49" s="22"/>
      <c r="B49" s="22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:19" x14ac:dyDescent="0.25">
      <c r="A50" s="22"/>
      <c r="B50" s="22"/>
      <c r="C50" s="2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:19" x14ac:dyDescent="0.25">
      <c r="A51" s="22"/>
      <c r="B51" s="22"/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1:19" x14ac:dyDescent="0.25">
      <c r="A52" s="22"/>
      <c r="B52" s="22"/>
      <c r="C52" s="2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19" x14ac:dyDescent="0.25">
      <c r="A53" s="22"/>
      <c r="B53" s="22"/>
      <c r="C53" s="2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spans="1:19" x14ac:dyDescent="0.25">
      <c r="A54" s="22"/>
      <c r="B54" s="22"/>
      <c r="C54" s="2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spans="1:19" x14ac:dyDescent="0.25">
      <c r="A55" s="22"/>
      <c r="B55" s="22"/>
      <c r="C55" s="23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</row>
  </sheetData>
  <sheetProtection algorithmName="SHA-512" hashValue="q7n+RTyexae2ICiPpOOcw+Z7Aofl+6G81YFdde6o8yd7KNz4ZspuuLNivhOSouTeYCdFxAHRuAUSTWWRTiqTzw==" saltValue="rsmuJQUTYkXwZQyi2BKJEg==" spinCount="100000" sheet="1" objects="1" scenarios="1"/>
  <protectedRanges>
    <protectedRange sqref="B1 E1 H1 K1 N1" name="Header"/>
    <protectedRange sqref="C11:C30 E11:E30" name="Data_1"/>
    <protectedRange sqref="B11:B42 D11:D42" name="Data Entry Range"/>
    <protectedRange sqref="F11:G30" name="Data_2"/>
    <protectedRange sqref="H11:M30" name="Data_3"/>
    <protectedRange sqref="N11:P30" name="Data_4"/>
  </protectedRanges>
  <mergeCells count="12">
    <mergeCell ref="P1:Q1"/>
    <mergeCell ref="P2:Q2"/>
    <mergeCell ref="M1:M2"/>
    <mergeCell ref="N1:O2"/>
    <mergeCell ref="J1:J2"/>
    <mergeCell ref="K1:L2"/>
    <mergeCell ref="H1:I2"/>
    <mergeCell ref="B1:C2"/>
    <mergeCell ref="A1:A2"/>
    <mergeCell ref="D1:D2"/>
    <mergeCell ref="E1:F2"/>
    <mergeCell ref="G1:G2"/>
  </mergeCells>
  <conditionalFormatting sqref="N1:O2">
    <cfRule type="cellIs" dxfId="67" priority="47" operator="lessThan">
      <formula>$K$1</formula>
    </cfRule>
  </conditionalFormatting>
  <conditionalFormatting sqref="F6:G6">
    <cfRule type="expression" dxfId="66" priority="34">
      <formula>(_xlfn.STDEV.S(F11:F42))&gt;1</formula>
    </cfRule>
  </conditionalFormatting>
  <conditionalFormatting sqref="Q11:Q42">
    <cfRule type="cellIs" dxfId="65" priority="28" operator="between">
      <formula>1E-21</formula>
      <formula>1.15599999999E-09</formula>
    </cfRule>
    <cfRule type="cellIs" dxfId="64" priority="29" operator="between">
      <formula>0.000000001156</formula>
      <formula>0.000000001564</formula>
    </cfRule>
    <cfRule type="cellIs" dxfId="63" priority="30" operator="between">
      <formula>0.000000001564</formula>
      <formula>9.99999999999999E+22</formula>
    </cfRule>
  </conditionalFormatting>
  <conditionalFormatting sqref="R11:R42">
    <cfRule type="cellIs" dxfId="62" priority="25" operator="between">
      <formula>0.12200000000001</formula>
      <formula>9.99999999999999E+32</formula>
    </cfRule>
    <cfRule type="cellIs" dxfId="61" priority="26" operator="between">
      <formula>0.108</formula>
      <formula>0.122</formula>
    </cfRule>
    <cfRule type="cellIs" dxfId="60" priority="27" operator="between">
      <formula>0.0000000000000000001</formula>
      <formula>0.108</formula>
    </cfRule>
  </conditionalFormatting>
  <conditionalFormatting sqref="Q5">
    <cfRule type="cellIs" dxfId="59" priority="19" operator="between">
      <formula>1E-21</formula>
      <formula>1.15599999999E-09</formula>
    </cfRule>
    <cfRule type="cellIs" dxfId="58" priority="20" operator="between">
      <formula>0.000000001156</formula>
      <formula>0.000000001564</formula>
    </cfRule>
    <cfRule type="cellIs" dxfId="57" priority="21" operator="between">
      <formula>0.000000001564</formula>
      <formula>9.99999999999999E+22</formula>
    </cfRule>
  </conditionalFormatting>
  <conditionalFormatting sqref="R5">
    <cfRule type="cellIs" dxfId="56" priority="16" operator="between">
      <formula>0.12200000000001</formula>
      <formula>9.99999999999999E+32</formula>
    </cfRule>
    <cfRule type="cellIs" dxfId="55" priority="17" operator="between">
      <formula>0.108</formula>
      <formula>0.122</formula>
    </cfRule>
    <cfRule type="cellIs" dxfId="54" priority="18" operator="between">
      <formula>0.0000000000000000001</formula>
      <formula>0.108</formula>
    </cfRule>
  </conditionalFormatting>
  <conditionalFormatting sqref="I11:I42">
    <cfRule type="cellIs" dxfId="53" priority="14" operator="between">
      <formula>1E-21</formula>
      <formula>0.0025</formula>
    </cfRule>
    <cfRule type="cellIs" dxfId="52" priority="15" operator="between">
      <formula>0.0025</formula>
      <formula>9.99999999999999E+22</formula>
    </cfRule>
  </conditionalFormatting>
  <conditionalFormatting sqref="I5">
    <cfRule type="cellIs" dxfId="51" priority="11" operator="between">
      <formula>1E-21</formula>
      <formula>0.0025</formula>
    </cfRule>
    <cfRule type="cellIs" dxfId="50" priority="12" operator="between">
      <formula>0.0025</formula>
      <formula>9.99999999999999E+22</formula>
    </cfRule>
  </conditionalFormatting>
  <conditionalFormatting sqref="I7">
    <cfRule type="cellIs" dxfId="49" priority="9" operator="between">
      <formula>1E-21</formula>
      <formula>0.0025</formula>
    </cfRule>
    <cfRule type="cellIs" dxfId="48" priority="10" operator="between">
      <formula>0.0025</formula>
      <formula>9.99999999999999E+22</formula>
    </cfRule>
  </conditionalFormatting>
  <conditionalFormatting sqref="I8">
    <cfRule type="cellIs" dxfId="47" priority="7" operator="between">
      <formula>1E-21</formula>
      <formula>0.0025</formula>
    </cfRule>
    <cfRule type="cellIs" dxfId="46" priority="8" operator="between">
      <formula>0.0025</formula>
      <formula>9.99999999999999E+22</formula>
    </cfRule>
  </conditionalFormatting>
  <conditionalFormatting sqref="Q7:Q8">
    <cfRule type="cellIs" dxfId="45" priority="4" operator="between">
      <formula>1E-21</formula>
      <formula>1.15599999999E-09</formula>
    </cfRule>
    <cfRule type="cellIs" dxfId="44" priority="5" operator="between">
      <formula>0.000000001156</formula>
      <formula>0.000000001564</formula>
    </cfRule>
    <cfRule type="cellIs" dxfId="43" priority="6" operator="between">
      <formula>0.000000001564</formula>
      <formula>9.99999999999999E+22</formula>
    </cfRule>
  </conditionalFormatting>
  <conditionalFormatting sqref="R7:R8">
    <cfRule type="cellIs" dxfId="42" priority="1" operator="between">
      <formula>0.12200000000001</formula>
      <formula>9.99999999999999E+32</formula>
    </cfRule>
    <cfRule type="cellIs" dxfId="41" priority="2" operator="between">
      <formula>0.108</formula>
      <formula>0.122</formula>
    </cfRule>
    <cfRule type="cellIs" dxfId="40" priority="3" operator="between">
      <formula>0.0000000000000000001</formula>
      <formula>0.108</formula>
    </cfRule>
  </conditionalFormatting>
  <pageMargins left="0.7" right="0.7" top="0.75" bottom="0.75" header="0.3" footer="0.3"/>
  <pageSetup scale="63" orientation="landscape" r:id="rId1"/>
  <headerFooter>
    <oddHeader>&amp;C&amp;20 58639-01 Inspection Worksheet</oddHeader>
    <oddFooter>&amp;LCR044 rev&amp;KFF0000A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58639-01 Inspection Worksheet</vt:lpstr>
    </vt:vector>
  </TitlesOfParts>
  <Company>PCB Piezotronics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Bowman</dc:creator>
  <cp:lastModifiedBy>%UserName%</cp:lastModifiedBy>
  <cp:lastPrinted>2019-08-12T17:36:14Z</cp:lastPrinted>
  <dcterms:created xsi:type="dcterms:W3CDTF">2018-07-06T15:23:03Z</dcterms:created>
  <dcterms:modified xsi:type="dcterms:W3CDTF">2019-10-02T14:19:50Z</dcterms:modified>
</cp:coreProperties>
</file>