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TCS\SM\Forms\"/>
    </mc:Choice>
  </mc:AlternateContent>
  <bookViews>
    <workbookView xWindow="0" yWindow="0" windowWidth="28800" windowHeight="12300"/>
  </bookViews>
  <sheets>
    <sheet name="PCB" sheetId="1" r:id="rId1"/>
    <sheet name="LD- DOMESTIC" sheetId="2" r:id="rId2"/>
    <sheet name="LD-INTERNATIONAL" sheetId="3" r:id="rId3"/>
  </sheets>
  <externalReferences>
    <externalReference r:id="rId4"/>
    <externalReference r:id="rId5"/>
  </externalReferences>
  <definedNames>
    <definedName name="_xlnm.Print_Area" localSheetId="1">'LD- DOMESTIC'!$A$1:$H$51</definedName>
    <definedName name="_xlnm.Print_Area" localSheetId="2">'LD-INTERNATIONAL'!$A$1:$K$51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I33" i="3" l="1"/>
  <c r="K33" i="3" s="1"/>
  <c r="K32" i="3"/>
  <c r="J32" i="3"/>
  <c r="H32" i="3"/>
  <c r="G32" i="3"/>
  <c r="E32" i="3"/>
  <c r="D32" i="3"/>
  <c r="K31" i="3"/>
  <c r="J31" i="3"/>
  <c r="H31" i="3"/>
  <c r="G31" i="3"/>
  <c r="E31" i="3"/>
  <c r="D31" i="3"/>
  <c r="K30" i="3"/>
  <c r="J30" i="3"/>
  <c r="H30" i="3"/>
  <c r="G30" i="3"/>
  <c r="E30" i="3"/>
  <c r="D30" i="3"/>
  <c r="K29" i="3"/>
  <c r="J29" i="3"/>
  <c r="H29" i="3"/>
  <c r="G29" i="3"/>
  <c r="E29" i="3"/>
  <c r="D29" i="3"/>
  <c r="K28" i="3"/>
  <c r="J28" i="3"/>
  <c r="H28" i="3"/>
  <c r="G28" i="3"/>
  <c r="E28" i="3"/>
  <c r="D28" i="3"/>
  <c r="K27" i="3"/>
  <c r="J27" i="3"/>
  <c r="H27" i="3"/>
  <c r="G27" i="3"/>
  <c r="E27" i="3"/>
  <c r="D27" i="3"/>
  <c r="K26" i="3"/>
  <c r="J26" i="3"/>
  <c r="H26" i="3"/>
  <c r="G26" i="3"/>
  <c r="E26" i="3"/>
  <c r="D26" i="3"/>
  <c r="K25" i="3"/>
  <c r="J25" i="3"/>
  <c r="H25" i="3"/>
  <c r="G25" i="3"/>
  <c r="E25" i="3"/>
  <c r="D25" i="3"/>
  <c r="K24" i="3"/>
  <c r="J24" i="3"/>
  <c r="H24" i="3"/>
  <c r="G24" i="3"/>
  <c r="E24" i="3"/>
  <c r="D24" i="3"/>
  <c r="K23" i="3"/>
  <c r="J23" i="3"/>
  <c r="H23" i="3"/>
  <c r="G23" i="3"/>
  <c r="E23" i="3"/>
  <c r="D23" i="3"/>
  <c r="K22" i="3"/>
  <c r="J22" i="3"/>
  <c r="H22" i="3"/>
  <c r="G22" i="3"/>
  <c r="E22" i="3"/>
  <c r="D22" i="3"/>
  <c r="K21" i="3"/>
  <c r="J21" i="3"/>
  <c r="H21" i="3"/>
  <c r="G21" i="3"/>
  <c r="E21" i="3"/>
  <c r="D21" i="3"/>
  <c r="K20" i="3"/>
  <c r="J20" i="3"/>
  <c r="H20" i="3"/>
  <c r="G20" i="3"/>
  <c r="E20" i="3"/>
  <c r="D20" i="3"/>
  <c r="K19" i="3"/>
  <c r="J19" i="3"/>
  <c r="H19" i="3"/>
  <c r="G19" i="3"/>
  <c r="E19" i="3"/>
  <c r="D19" i="3"/>
  <c r="K18" i="3"/>
  <c r="J18" i="3"/>
  <c r="H18" i="3"/>
  <c r="G18" i="3"/>
  <c r="E18" i="3"/>
  <c r="D18" i="3"/>
  <c r="K17" i="3"/>
  <c r="J17" i="3"/>
  <c r="H17" i="3"/>
  <c r="G17" i="3"/>
  <c r="E17" i="3"/>
  <c r="D17" i="3"/>
  <c r="K16" i="3"/>
  <c r="J16" i="3"/>
  <c r="H16" i="3"/>
  <c r="G16" i="3"/>
  <c r="E16" i="3"/>
  <c r="D16" i="3"/>
  <c r="K15" i="3"/>
  <c r="J15" i="3"/>
  <c r="H15" i="3"/>
  <c r="G15" i="3"/>
  <c r="E15" i="3"/>
  <c r="D15" i="3"/>
  <c r="K14" i="3"/>
  <c r="J14" i="3"/>
  <c r="H14" i="3"/>
  <c r="G14" i="3"/>
  <c r="E14" i="3"/>
  <c r="D14" i="3"/>
  <c r="K13" i="3"/>
  <c r="J13" i="3"/>
  <c r="J33" i="3" s="1"/>
  <c r="H13" i="3"/>
  <c r="G13" i="3"/>
  <c r="G33" i="3" s="1"/>
  <c r="E13" i="3"/>
  <c r="E33" i="3" s="1"/>
  <c r="D13" i="3"/>
  <c r="D33" i="3" s="1"/>
  <c r="H33" i="3" l="1"/>
  <c r="B36" i="3"/>
  <c r="F33" i="3"/>
  <c r="G32" i="2" l="1"/>
  <c r="E32" i="2"/>
  <c r="D32" i="2"/>
  <c r="G31" i="2"/>
  <c r="E31" i="2"/>
  <c r="D31" i="2"/>
  <c r="G30" i="2"/>
  <c r="E30" i="2"/>
  <c r="D30" i="2"/>
  <c r="G29" i="2"/>
  <c r="E29" i="2"/>
  <c r="D29" i="2"/>
  <c r="G28" i="2"/>
  <c r="E28" i="2"/>
  <c r="D28" i="2"/>
  <c r="G27" i="2"/>
  <c r="E27" i="2"/>
  <c r="D27" i="2"/>
  <c r="G26" i="2"/>
  <c r="E26" i="2"/>
  <c r="D26" i="2"/>
  <c r="G25" i="2"/>
  <c r="E25" i="2"/>
  <c r="D25" i="2"/>
  <c r="G24" i="2"/>
  <c r="E24" i="2"/>
  <c r="D24" i="2"/>
  <c r="G23" i="2"/>
  <c r="E23" i="2"/>
  <c r="D23" i="2"/>
  <c r="G22" i="2"/>
  <c r="E22" i="2"/>
  <c r="D22" i="2"/>
  <c r="G21" i="2"/>
  <c r="E21" i="2"/>
  <c r="D21" i="2"/>
  <c r="G20" i="2"/>
  <c r="E20" i="2"/>
  <c r="D20" i="2"/>
  <c r="G19" i="2"/>
  <c r="E19" i="2"/>
  <c r="D19" i="2"/>
  <c r="G18" i="2"/>
  <c r="E18" i="2"/>
  <c r="D18" i="2"/>
  <c r="G17" i="2"/>
  <c r="E17" i="2"/>
  <c r="D17" i="2"/>
  <c r="G16" i="2"/>
  <c r="E16" i="2"/>
  <c r="D16" i="2"/>
  <c r="G15" i="2"/>
  <c r="E15" i="2"/>
  <c r="D15" i="2"/>
  <c r="G14" i="2"/>
  <c r="E14" i="2"/>
  <c r="D14" i="2"/>
  <c r="G13" i="2"/>
  <c r="E13" i="2"/>
  <c r="D13" i="2"/>
  <c r="D33" i="2" s="1"/>
  <c r="E33" i="2" l="1"/>
  <c r="G33" i="2"/>
  <c r="B36" i="2"/>
  <c r="F33" i="2"/>
  <c r="Q38" i="1"/>
  <c r="N38" i="1"/>
  <c r="K38" i="1"/>
  <c r="R38" i="1" s="1"/>
  <c r="H38" i="1"/>
  <c r="Q37" i="1"/>
  <c r="N37" i="1"/>
  <c r="K37" i="1"/>
  <c r="R37" i="1" s="1"/>
  <c r="H37" i="1"/>
  <c r="Q36" i="1"/>
  <c r="N36" i="1"/>
  <c r="K36" i="1"/>
  <c r="R36" i="1" s="1"/>
  <c r="H36" i="1"/>
  <c r="Q35" i="1"/>
  <c r="N35" i="1"/>
  <c r="K35" i="1"/>
  <c r="R35" i="1" s="1"/>
  <c r="H35" i="1"/>
  <c r="Q34" i="1"/>
  <c r="N34" i="1"/>
  <c r="K34" i="1"/>
  <c r="R34" i="1" s="1"/>
  <c r="H34" i="1"/>
  <c r="Q33" i="1"/>
  <c r="N33" i="1"/>
  <c r="K33" i="1"/>
  <c r="R33" i="1" s="1"/>
  <c r="H33" i="1"/>
  <c r="Q32" i="1"/>
  <c r="N32" i="1"/>
  <c r="K32" i="1"/>
  <c r="R32" i="1" s="1"/>
  <c r="H32" i="1"/>
  <c r="Q31" i="1"/>
  <c r="N31" i="1"/>
  <c r="K31" i="1"/>
  <c r="R31" i="1" s="1"/>
  <c r="H31" i="1"/>
  <c r="Q30" i="1"/>
  <c r="N30" i="1"/>
  <c r="K30" i="1"/>
  <c r="R30" i="1" s="1"/>
  <c r="H30" i="1"/>
  <c r="Q29" i="1"/>
  <c r="N29" i="1"/>
  <c r="L29" i="1"/>
  <c r="K29" i="1"/>
  <c r="R29" i="1" s="1"/>
  <c r="H29" i="1"/>
  <c r="Q28" i="1"/>
  <c r="N28" i="1"/>
  <c r="K28" i="1"/>
  <c r="R28" i="1" s="1"/>
  <c r="H28" i="1"/>
  <c r="Q27" i="1"/>
  <c r="N27" i="1"/>
  <c r="K27" i="1"/>
  <c r="R27" i="1" s="1"/>
  <c r="H27" i="1"/>
  <c r="Q26" i="1"/>
  <c r="N26" i="1"/>
  <c r="K26" i="1"/>
  <c r="R26" i="1" s="1"/>
  <c r="H26" i="1"/>
  <c r="Q25" i="1"/>
  <c r="N25" i="1"/>
  <c r="K25" i="1"/>
  <c r="R25" i="1" s="1"/>
  <c r="H25" i="1"/>
  <c r="Q24" i="1"/>
  <c r="N24" i="1"/>
  <c r="N39" i="1" s="1"/>
  <c r="K24" i="1"/>
  <c r="R24" i="1" s="1"/>
  <c r="H24" i="1"/>
  <c r="L37" i="1" l="1"/>
  <c r="L26" i="1"/>
  <c r="L27" i="1"/>
  <c r="L28" i="1"/>
  <c r="L32" i="1"/>
  <c r="L33" i="1"/>
  <c r="L34" i="1"/>
  <c r="L35" i="1"/>
  <c r="L36" i="1"/>
  <c r="H39" i="1"/>
  <c r="L31" i="1"/>
  <c r="L25" i="1"/>
  <c r="L39" i="1" s="1"/>
  <c r="N40" i="1" s="1"/>
  <c r="Q39" i="1"/>
  <c r="R39" i="1" s="1"/>
  <c r="L30" i="1"/>
  <c r="L38" i="1"/>
</calcChain>
</file>

<file path=xl/comments1.xml><?xml version="1.0" encoding="utf-8"?>
<comments xmlns="http://schemas.openxmlformats.org/spreadsheetml/2006/main">
  <authors>
    <author>Dean Mohan</author>
  </authors>
  <commentList>
    <comment ref="M22" authorId="0" shapeId="0">
      <text>
        <r>
          <rPr>
            <sz val="10"/>
            <color indexed="81"/>
            <rFont val="Calibri Light"/>
            <family val="2"/>
            <scheme val="major"/>
          </rPr>
          <t>Currency value should be obtained from the following website</t>
        </r>
        <r>
          <rPr>
            <b/>
            <sz val="10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Tahoma"/>
            <family val="2"/>
          </rPr>
          <t xml:space="preserve">
https://www.oanda.com/currency/converter/ </t>
        </r>
      </text>
    </comment>
  </commentList>
</comments>
</file>

<file path=xl/sharedStrings.xml><?xml version="1.0" encoding="utf-8"?>
<sst xmlns="http://schemas.openxmlformats.org/spreadsheetml/2006/main" count="208" uniqueCount="130">
  <si>
    <t>Discount Agreement Number</t>
    <phoneticPr fontId="0" type="noConversion"/>
  </si>
  <si>
    <t>XXXMMDDYYYY</t>
  </si>
  <si>
    <t>(To be completed by PCB)</t>
    <phoneticPr fontId="0" type="noConversion"/>
  </si>
  <si>
    <t>BLUE Shaded Areas of form for PCB HQ use only</t>
    <phoneticPr fontId="0" type="noConversion"/>
  </si>
  <si>
    <t>This approved form with signature and Discount Agreement Number required with order placement.</t>
  </si>
  <si>
    <t>To:</t>
    <phoneticPr fontId="0" type="noConversion"/>
  </si>
  <si>
    <r>
      <t xml:space="preserve">PCB </t>
    </r>
    <r>
      <rPr>
        <b/>
        <sz val="11"/>
        <color rgb="FFFF0000"/>
        <rFont val="Arial Unicode MS"/>
        <family val="2"/>
      </rPr>
      <t>Market</t>
    </r>
  </si>
  <si>
    <t>End-User</t>
    <phoneticPr fontId="0" type="noConversion"/>
  </si>
  <si>
    <t>From:</t>
    <phoneticPr fontId="0" type="noConversion"/>
  </si>
  <si>
    <t>City</t>
    <phoneticPr fontId="0" type="noConversion"/>
  </si>
  <si>
    <t>QTY</t>
  </si>
  <si>
    <t>BUDGET</t>
  </si>
  <si>
    <t>RRP</t>
  </si>
  <si>
    <t>Company:</t>
    <phoneticPr fontId="0" type="noConversion"/>
  </si>
  <si>
    <t>Country</t>
    <phoneticPr fontId="0" type="noConversion"/>
  </si>
  <si>
    <t>TCS</t>
  </si>
  <si>
    <t>UNIV</t>
  </si>
  <si>
    <t>OTHER</t>
  </si>
  <si>
    <t>Country:</t>
    <phoneticPr fontId="0" type="noConversion"/>
  </si>
  <si>
    <t>Application</t>
    <phoneticPr fontId="0" type="noConversion"/>
  </si>
  <si>
    <t>COMP</t>
  </si>
  <si>
    <t>PCB SIC#</t>
    <phoneticPr fontId="0" type="noConversion"/>
  </si>
  <si>
    <t>Expected Order Date</t>
  </si>
  <si>
    <t>Item</t>
    <phoneticPr fontId="0" type="noConversion"/>
  </si>
  <si>
    <t>PCB Model</t>
    <phoneticPr fontId="0" type="noConversion"/>
  </si>
  <si>
    <t>Qty</t>
    <phoneticPr fontId="0" type="noConversion"/>
  </si>
  <si>
    <t>US List Price</t>
  </si>
  <si>
    <t>Extended Price</t>
    <phoneticPr fontId="0" type="noConversion"/>
  </si>
  <si>
    <t>FG Type</t>
    <phoneticPr fontId="0" type="noConversion"/>
  </si>
  <si>
    <t>Policy Discount</t>
  </si>
  <si>
    <t>Ext Price to Distributor by Policy</t>
  </si>
  <si>
    <t>Non-XDP Local Sales Price, each</t>
  </si>
  <si>
    <t>Ext Sale Price w/out Extra Disc</t>
  </si>
  <si>
    <t>Requested Additional Discount</t>
  </si>
  <si>
    <t>Sale Price to Cust w/ Extra Disc</t>
  </si>
  <si>
    <t>Ext Sale Price with Extra Disc</t>
  </si>
  <si>
    <t>Approved Unit price at Extra Discount</t>
  </si>
  <si>
    <t>Currency Rate Used ($1USD = ?) US$</t>
  </si>
  <si>
    <t>Values in local currency</t>
  </si>
  <si>
    <t xml:space="preserve"> </t>
    <phoneticPr fontId="0" type="noConversion"/>
  </si>
  <si>
    <t xml:space="preserve">Mark-up without landed cost: </t>
  </si>
  <si>
    <r>
      <rPr>
        <b/>
        <u/>
        <sz val="10"/>
        <color indexed="8"/>
        <rFont val="Arial Unicode MS"/>
        <family val="2"/>
      </rPr>
      <t>Competitors</t>
    </r>
    <r>
      <rPr>
        <b/>
        <sz val="10"/>
        <color indexed="8"/>
        <rFont val="Arial Unicode MS"/>
        <family val="2"/>
      </rPr>
      <t xml:space="preserve"> or </t>
    </r>
    <r>
      <rPr>
        <b/>
        <i/>
        <sz val="10"/>
        <color indexed="8"/>
        <rFont val="Arial Unicode MS"/>
        <family val="2"/>
      </rPr>
      <t>Replacement Models</t>
    </r>
  </si>
  <si>
    <r>
      <rPr>
        <b/>
        <u/>
        <sz val="10"/>
        <color indexed="8"/>
        <rFont val="Arial Unicode MS"/>
        <family val="2"/>
      </rPr>
      <t>Models</t>
    </r>
    <r>
      <rPr>
        <b/>
        <sz val="10"/>
        <color indexed="8"/>
        <rFont val="Arial Unicode MS"/>
        <family val="2"/>
      </rPr>
      <t xml:space="preserve"> or </t>
    </r>
    <r>
      <rPr>
        <b/>
        <i/>
        <sz val="10"/>
        <color indexed="8"/>
        <rFont val="Arial Unicode MS"/>
        <family val="2"/>
      </rPr>
      <t>Serial Numbers</t>
    </r>
  </si>
  <si>
    <r>
      <rPr>
        <b/>
        <u/>
        <sz val="10"/>
        <color indexed="8"/>
        <rFont val="Arial Unicode MS"/>
        <family val="2"/>
      </rPr>
      <t>Price to Customer</t>
    </r>
    <r>
      <rPr>
        <b/>
        <sz val="10"/>
        <color indexed="8"/>
        <rFont val="Arial Unicode MS"/>
        <family val="2"/>
      </rPr>
      <t xml:space="preserve"> or </t>
    </r>
    <r>
      <rPr>
        <b/>
        <i/>
        <sz val="10"/>
        <color indexed="8"/>
        <rFont val="Arial Unicode MS"/>
        <family val="2"/>
      </rPr>
      <t>Original PO#/CO#</t>
    </r>
  </si>
  <si>
    <t>Any other information that would help PCB in decision process (future business at account, your views post history, etc):</t>
    <phoneticPr fontId="0" type="noConversion"/>
  </si>
  <si>
    <t>PCB RESPONSE</t>
    <phoneticPr fontId="0" type="noConversion"/>
  </si>
  <si>
    <t>Discount APPROVED</t>
    <phoneticPr fontId="0" type="noConversion"/>
  </si>
  <si>
    <t xml:space="preserve">   Discount DENIED</t>
    <phoneticPr fontId="0" type="noConversion"/>
  </si>
  <si>
    <t>BY</t>
    <phoneticPr fontId="0" type="noConversion"/>
  </si>
  <si>
    <t>Order Notes</t>
  </si>
  <si>
    <t>Reason for Denial</t>
  </si>
  <si>
    <t xml:space="preserve">Expiry Date: </t>
    <phoneticPr fontId="0" type="noConversion"/>
  </si>
  <si>
    <t>YYYY.MM.DD</t>
    <phoneticPr fontId="0" type="noConversion"/>
  </si>
  <si>
    <t>Follow up Information</t>
    <phoneticPr fontId="0" type="noConversion"/>
  </si>
  <si>
    <t xml:space="preserve">Results: </t>
  </si>
  <si>
    <t xml:space="preserve"> </t>
    <phoneticPr fontId="0" type="noConversion"/>
  </si>
  <si>
    <t>Lost</t>
  </si>
  <si>
    <t>Won</t>
  </si>
  <si>
    <t>Date</t>
    <phoneticPr fontId="0" type="noConversion"/>
  </si>
  <si>
    <t>Value</t>
    <phoneticPr fontId="0" type="noConversion"/>
  </si>
  <si>
    <t>Lost to</t>
  </si>
  <si>
    <t>Reasons Lost</t>
  </si>
  <si>
    <t>B&amp;K</t>
    <phoneticPr fontId="0" type="noConversion"/>
  </si>
  <si>
    <t>Price</t>
    <phoneticPr fontId="0" type="noConversion"/>
  </si>
  <si>
    <t>Kistler</t>
    <phoneticPr fontId="0" type="noConversion"/>
  </si>
  <si>
    <t>Technical</t>
  </si>
  <si>
    <t>Endevco</t>
    <phoneticPr fontId="0" type="noConversion"/>
  </si>
  <si>
    <t>Relationship</t>
  </si>
  <si>
    <t>Dytran</t>
  </si>
  <si>
    <t>Others, please give more detail on below field</t>
  </si>
  <si>
    <t>GRAS</t>
    <phoneticPr fontId="0" type="noConversion"/>
  </si>
  <si>
    <t>CTC</t>
  </si>
  <si>
    <t>Other_______</t>
    <phoneticPr fontId="0" type="noConversion"/>
  </si>
  <si>
    <r>
      <t xml:space="preserve">Additional Discount Request Form (SM015 - Rev. </t>
    </r>
    <r>
      <rPr>
        <b/>
        <sz val="16"/>
        <color rgb="FFFF0000"/>
        <rFont val="Arial Unicode MS"/>
        <family val="2"/>
      </rPr>
      <t>H 7/27/2017)</t>
    </r>
  </si>
  <si>
    <t>Note: Requester complete items in green</t>
  </si>
  <si>
    <r>
      <rPr>
        <b/>
        <sz val="10"/>
        <color theme="1"/>
        <rFont val="Arial"/>
        <family val="2"/>
      </rPr>
      <t>Discount Agreement Number</t>
    </r>
    <r>
      <rPr>
        <sz val="10"/>
        <color theme="1"/>
        <rFont val="Arial"/>
        <family val="2"/>
      </rPr>
      <t xml:space="preserve">
(to be completed by PCB)</t>
    </r>
  </si>
  <si>
    <t>AAAMMDDYY</t>
  </si>
  <si>
    <t>From:</t>
  </si>
  <si>
    <t>End User:</t>
  </si>
  <si>
    <t>Company:</t>
  </si>
  <si>
    <t>City:</t>
  </si>
  <si>
    <t>Country:</t>
  </si>
  <si>
    <t>Reason:</t>
  </si>
  <si>
    <t>Application:</t>
  </si>
  <si>
    <t>Explanation:</t>
  </si>
  <si>
    <t>Item</t>
  </si>
  <si>
    <t>LD Model Number</t>
  </si>
  <si>
    <t>Qty</t>
  </si>
  <si>
    <t>US List Price
(USD)</t>
  </si>
  <si>
    <t>Extended
Price</t>
  </si>
  <si>
    <t>Requested
Discount
(%)</t>
  </si>
  <si>
    <t>Extended Price
w/discount
(USD)</t>
  </si>
  <si>
    <t>Total Discount</t>
  </si>
  <si>
    <t>&lt; $1000</t>
  </si>
  <si>
    <t>&lt;$10,000</t>
  </si>
  <si>
    <t>&lt; $25,000</t>
  </si>
  <si>
    <t>&gt;= $25,000</t>
  </si>
  <si>
    <t>Expiry date</t>
  </si>
  <si>
    <t>Approval</t>
  </si>
  <si>
    <t>Approved</t>
  </si>
  <si>
    <t>By</t>
  </si>
  <si>
    <t>Click to enter</t>
  </si>
  <si>
    <t>Expires</t>
  </si>
  <si>
    <t>Notes:</t>
  </si>
  <si>
    <t>(use Alt-Enter</t>
  </si>
  <si>
    <t>to start new</t>
  </si>
  <si>
    <t>line)</t>
  </si>
  <si>
    <t>Quantity</t>
  </si>
  <si>
    <t>Denied</t>
  </si>
  <si>
    <t>Jeff Williams</t>
  </si>
  <si>
    <t>Dave Rosen</t>
  </si>
  <si>
    <t>Dave Hore</t>
  </si>
  <si>
    <t>Budget</t>
  </si>
  <si>
    <t>Rick Bono</t>
  </si>
  <si>
    <t>Total Customer Satisfaction</t>
  </si>
  <si>
    <t>Dean Mohan</t>
  </si>
  <si>
    <t>Harold Scott</t>
  </si>
  <si>
    <t>University</t>
  </si>
  <si>
    <t>Other</t>
  </si>
  <si>
    <t>Competitive</t>
  </si>
  <si>
    <t>Currency Rate (1 USD = )</t>
  </si>
  <si>
    <t>Distributor
Net Price
(USD)</t>
  </si>
  <si>
    <t>Ext Distributor
Price w/disc
(USD)</t>
  </si>
  <si>
    <t>Ext Distributor
Price w/discount
(local currency)</t>
  </si>
  <si>
    <t>Ext Sale Price
to Customer
(local currency)</t>
  </si>
  <si>
    <t>Distributor
Margin
(USD)</t>
  </si>
  <si>
    <t>Distributor
Margin
(%)</t>
  </si>
  <si>
    <t>Expiry Date</t>
  </si>
  <si>
    <t>U.S. Additional Discount Request Form (SM015 - Rev. H 7/27/2017)</t>
  </si>
  <si>
    <t>International Additional Discount Request Form (SM015 - Rev. H 7/27/2017)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</si>
</sst>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\$#,##0.00_);[Red]\(\$#,##0.00\)"/>
    <numFmt numFmtId="166" formatCode="_(&quot;$&quot;* #,##0_);_(&quot;$&quot;* \(#,##0\);_(&quot;$&quot;* &quot;-&quot;??_);_(@_)"/>
    <numFmt numFmtId="167" formatCode="_-[$$-409]* #,##0_ ;_-[$$-409]* \-#,##0\ ;_-[$$-409]* &quot;-&quot;??_ ;_-@_ "/>
    <numFmt numFmtId="168" formatCode="&quot;$&quot;#,##0.00"/>
    <numFmt numFmtId="169" formatCode="[$-409]d\-mmm\-yy;@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sz val="10"/>
      <color indexed="8"/>
      <name val="Arial"/>
      <family val="2"/>
    </font>
    <font>
      <b/>
      <i/>
      <sz val="9"/>
      <color indexed="8"/>
      <name val="Arial Unicode MS"/>
      <family val="2"/>
    </font>
    <font>
      <b/>
      <sz val="16"/>
      <color indexed="8"/>
      <name val="Arial Unicode MS"/>
      <family val="2"/>
    </font>
    <font>
      <b/>
      <sz val="16"/>
      <color rgb="FFFF0000"/>
      <name val="Arial Unicode MS"/>
      <family val="2"/>
    </font>
    <font>
      <sz val="11"/>
      <color indexed="8"/>
      <name val="Arial"/>
      <family val="2"/>
    </font>
    <font>
      <b/>
      <sz val="11"/>
      <color indexed="8"/>
      <name val="Arial Unicode MS"/>
      <family val="2"/>
    </font>
    <font>
      <sz val="11"/>
      <color indexed="8"/>
      <name val="Arial Unicode MS"/>
      <family val="2"/>
    </font>
    <font>
      <b/>
      <sz val="11"/>
      <color rgb="FFFF0000"/>
      <name val="Arial Unicode MS"/>
      <family val="2"/>
    </font>
    <font>
      <b/>
      <u/>
      <sz val="11"/>
      <color indexed="8"/>
      <name val="Arial Unicode MS"/>
      <family val="2"/>
    </font>
    <font>
      <b/>
      <sz val="9"/>
      <color indexed="8"/>
      <name val="Arial Unicode MS"/>
      <family val="2"/>
    </font>
    <font>
      <b/>
      <sz val="11"/>
      <color indexed="8"/>
      <name val="Arial"/>
      <family val="2"/>
    </font>
    <font>
      <b/>
      <sz val="9"/>
      <color rgb="FFFF0000"/>
      <name val="Arial Unicode MS"/>
      <family val="2"/>
    </font>
    <font>
      <b/>
      <sz val="9"/>
      <color theme="1"/>
      <name val="Arial Unicode MS"/>
      <family val="2"/>
    </font>
    <font>
      <b/>
      <sz val="10"/>
      <color indexed="8"/>
      <name val="Arial"/>
      <family val="2"/>
    </font>
    <font>
      <b/>
      <i/>
      <sz val="10"/>
      <color indexed="8"/>
      <name val="Arial Unicode MS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sz val="10"/>
      <name val="Arial Unicode MS"/>
      <family val="2"/>
    </font>
    <font>
      <sz val="10"/>
      <color theme="1"/>
      <name val="Arial Unicode MS"/>
      <family val="2"/>
    </font>
    <font>
      <sz val="10"/>
      <color indexed="8"/>
      <name val="Arial Unicode MS"/>
      <family val="2"/>
    </font>
    <font>
      <b/>
      <sz val="10"/>
      <color indexed="8"/>
      <name val="Arial Unicode MS"/>
      <family val="2"/>
    </font>
    <font>
      <b/>
      <sz val="10"/>
      <color theme="0"/>
      <name val="Arial Unicode MS"/>
      <family val="2"/>
    </font>
    <font>
      <b/>
      <u/>
      <sz val="10"/>
      <color indexed="8"/>
      <name val="Arial Unicode MS"/>
      <family val="2"/>
    </font>
    <font>
      <sz val="9"/>
      <color indexed="8"/>
      <name val="Arial"/>
      <family val="2"/>
    </font>
    <font>
      <b/>
      <sz val="9"/>
      <color indexed="81"/>
      <name val="Tahoma"/>
      <family val="2"/>
    </font>
    <font>
      <sz val="10"/>
      <color indexed="81"/>
      <name val="Calibri Light"/>
      <family val="2"/>
      <scheme val="major"/>
    </font>
    <font>
      <b/>
      <sz val="10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9F03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 style="medium">
        <color indexed="64"/>
      </left>
      <right style="medium">
        <color indexed="64"/>
      </right>
      <top style="medium">
        <color rgb="FF00B0F0"/>
      </top>
      <bottom style="medium">
        <color indexed="64"/>
      </bottom>
      <diagonal/>
    </border>
    <border>
      <left style="medium">
        <color indexed="64"/>
      </left>
      <right style="medium">
        <color rgb="FF00B0F0"/>
      </right>
      <top style="medium">
        <color rgb="FF00B0F0"/>
      </top>
      <bottom style="medium">
        <color rgb="FF00B0F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6">
    <xf numFmtId="0" fontId="0" fillId="0" borderId="0" xfId="0"/>
    <xf numFmtId="0" fontId="8" fillId="4" borderId="0" xfId="0" applyFont="1" applyFill="1" applyBorder="1" applyAlignment="1" applyProtection="1">
      <alignment vertical="center"/>
      <protection locked="0"/>
    </xf>
    <xf numFmtId="0" fontId="8" fillId="4" borderId="10" xfId="0" applyFont="1" applyFill="1" applyBorder="1" applyAlignment="1" applyProtection="1">
      <alignment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0" fillId="0" borderId="28" xfId="0" applyFont="1" applyBorder="1" applyAlignment="1" applyProtection="1">
      <alignment vertical="center"/>
      <protection locked="0"/>
    </xf>
    <xf numFmtId="0" fontId="13" fillId="0" borderId="10" xfId="0" applyFont="1" applyBorder="1" applyAlignment="1" applyProtection="1">
      <alignment vertical="center"/>
      <protection locked="0"/>
    </xf>
    <xf numFmtId="0" fontId="8" fillId="4" borderId="29" xfId="0" applyFont="1" applyFill="1" applyBorder="1" applyAlignment="1" applyProtection="1">
      <alignment vertical="center"/>
      <protection locked="0"/>
    </xf>
    <xf numFmtId="0" fontId="13" fillId="0" borderId="40" xfId="0" applyFont="1" applyBorder="1" applyAlignment="1" applyProtection="1">
      <alignment vertical="center" wrapText="1"/>
      <protection locked="0"/>
    </xf>
    <xf numFmtId="0" fontId="13" fillId="0" borderId="41" xfId="0" applyFont="1" applyBorder="1" applyAlignment="1" applyProtection="1">
      <alignment horizontal="center" vertical="center" wrapText="1"/>
      <protection locked="0"/>
    </xf>
    <xf numFmtId="0" fontId="13" fillId="0" borderId="42" xfId="0" applyFont="1" applyBorder="1" applyAlignment="1" applyProtection="1">
      <alignment horizontal="center" vertical="center" wrapText="1"/>
      <protection locked="0"/>
    </xf>
    <xf numFmtId="0" fontId="15" fillId="0" borderId="43" xfId="0" applyFont="1" applyFill="1" applyBorder="1" applyAlignment="1" applyProtection="1">
      <alignment horizontal="center" vertical="center" wrapText="1"/>
      <protection locked="0"/>
    </xf>
    <xf numFmtId="0" fontId="16" fillId="6" borderId="42" xfId="0" applyFont="1" applyFill="1" applyBorder="1" applyAlignment="1">
      <alignment vertical="center" wrapText="1"/>
    </xf>
    <xf numFmtId="0" fontId="19" fillId="8" borderId="28" xfId="0" applyFont="1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>
      <alignment vertical="center" wrapText="1"/>
    </xf>
    <xf numFmtId="0" fontId="21" fillId="0" borderId="16" xfId="0" applyNumberFormat="1" applyFont="1" applyFill="1" applyBorder="1" applyAlignment="1" applyProtection="1">
      <alignment horizontal="center" vertical="center"/>
      <protection locked="0"/>
    </xf>
    <xf numFmtId="0" fontId="23" fillId="9" borderId="17" xfId="0" applyFont="1" applyFill="1" applyBorder="1" applyAlignment="1" applyProtection="1">
      <alignment vertical="center"/>
      <protection locked="0"/>
    </xf>
    <xf numFmtId="9" fontId="23" fillId="0" borderId="17" xfId="2" applyFont="1" applyFill="1" applyBorder="1" applyAlignment="1" applyProtection="1">
      <alignment horizontal="center" vertical="center"/>
      <protection locked="0"/>
    </xf>
    <xf numFmtId="167" fontId="23" fillId="0" borderId="44" xfId="1" applyNumberFormat="1" applyFont="1" applyFill="1" applyBorder="1" applyAlignment="1" applyProtection="1">
      <alignment horizontal="center" vertical="center"/>
      <protection locked="0"/>
    </xf>
    <xf numFmtId="1" fontId="21" fillId="0" borderId="45" xfId="0" applyNumberFormat="1" applyFont="1" applyFill="1" applyBorder="1" applyAlignment="1" applyProtection="1">
      <alignment horizontal="center" vertical="center"/>
      <protection locked="0"/>
    </xf>
    <xf numFmtId="0" fontId="23" fillId="0" borderId="17" xfId="1" applyNumberFormat="1" applyFont="1" applyFill="1" applyBorder="1" applyAlignment="1" applyProtection="1">
      <alignment horizontal="center" vertical="center"/>
      <protection locked="0"/>
    </xf>
    <xf numFmtId="1" fontId="23" fillId="0" borderId="46" xfId="0" applyNumberFormat="1" applyFont="1" applyFill="1" applyBorder="1" applyAlignment="1" applyProtection="1">
      <alignment horizontal="center" vertical="center"/>
      <protection locked="0"/>
    </xf>
    <xf numFmtId="0" fontId="23" fillId="0" borderId="47" xfId="0" applyNumberFormat="1" applyFont="1" applyFill="1" applyBorder="1" applyAlignment="1" applyProtection="1">
      <alignment horizontal="center" vertical="center"/>
      <protection locked="0"/>
    </xf>
    <xf numFmtId="44" fontId="24" fillId="6" borderId="10" xfId="1" applyFont="1" applyFill="1" applyBorder="1" applyAlignment="1">
      <alignment vertical="center"/>
    </xf>
    <xf numFmtId="0" fontId="23" fillId="0" borderId="16" xfId="0" applyFont="1" applyFill="1" applyBorder="1" applyAlignment="1" applyProtection="1">
      <alignment horizontal="center" vertical="center"/>
      <protection locked="0"/>
    </xf>
    <xf numFmtId="0" fontId="23" fillId="0" borderId="18" xfId="0" applyFont="1" applyFill="1" applyBorder="1" applyAlignment="1" applyProtection="1">
      <alignment horizontal="center" vertical="center"/>
      <protection locked="0"/>
    </xf>
    <xf numFmtId="167" fontId="23" fillId="0" borderId="20" xfId="1" applyNumberFormat="1" applyFont="1" applyFill="1" applyBorder="1" applyAlignment="1" applyProtection="1">
      <alignment horizontal="center" vertical="center"/>
      <protection locked="0"/>
    </xf>
    <xf numFmtId="1" fontId="21" fillId="0" borderId="48" xfId="0" applyNumberFormat="1" applyFont="1" applyFill="1" applyBorder="1" applyAlignment="1" applyProtection="1">
      <alignment horizontal="center" vertical="center"/>
      <protection locked="0"/>
    </xf>
    <xf numFmtId="0" fontId="23" fillId="0" borderId="19" xfId="1" applyNumberFormat="1" applyFont="1" applyFill="1" applyBorder="1" applyAlignment="1" applyProtection="1">
      <alignment horizontal="center" vertical="center"/>
      <protection locked="0"/>
    </xf>
    <xf numFmtId="9" fontId="23" fillId="0" borderId="19" xfId="2" applyFont="1" applyFill="1" applyBorder="1" applyAlignment="1" applyProtection="1">
      <alignment horizontal="center" vertical="center"/>
      <protection locked="0"/>
    </xf>
    <xf numFmtId="1" fontId="23" fillId="0" borderId="49" xfId="0" applyNumberFormat="1" applyFont="1" applyFill="1" applyBorder="1" applyAlignment="1" applyProtection="1">
      <alignment horizontal="center" vertical="center"/>
      <protection locked="0"/>
    </xf>
    <xf numFmtId="0" fontId="23" fillId="0" borderId="50" xfId="0" applyNumberFormat="1" applyFont="1" applyFill="1" applyBorder="1" applyAlignment="1" applyProtection="1">
      <alignment horizontal="center" vertical="center"/>
      <protection locked="0"/>
    </xf>
    <xf numFmtId="44" fontId="24" fillId="6" borderId="9" xfId="1" applyFont="1" applyFill="1" applyBorder="1" applyAlignment="1">
      <alignment vertical="center"/>
    </xf>
    <xf numFmtId="167" fontId="21" fillId="10" borderId="28" xfId="1" applyNumberFormat="1" applyFont="1" applyFill="1" applyBorder="1" applyAlignment="1" applyProtection="1">
      <alignment horizontal="center" vertical="center"/>
      <protection locked="0"/>
    </xf>
    <xf numFmtId="167" fontId="21" fillId="10" borderId="40" xfId="0" applyNumberFormat="1" applyFont="1" applyFill="1" applyBorder="1" applyAlignment="1" applyProtection="1">
      <alignment horizontal="center" vertical="center"/>
      <protection locked="0"/>
    </xf>
    <xf numFmtId="167" fontId="24" fillId="10" borderId="41" xfId="0" applyNumberFormat="1" applyFont="1" applyFill="1" applyBorder="1" applyAlignment="1" applyProtection="1">
      <alignment horizontal="center" vertical="center"/>
      <protection locked="0"/>
    </xf>
    <xf numFmtId="167" fontId="23" fillId="10" borderId="41" xfId="0" applyNumberFormat="1" applyFont="1" applyFill="1" applyBorder="1" applyAlignment="1" applyProtection="1">
      <alignment horizontal="center" vertical="center"/>
      <protection locked="0"/>
    </xf>
    <xf numFmtId="167" fontId="24" fillId="10" borderId="42" xfId="0" applyNumberFormat="1" applyFont="1" applyFill="1" applyBorder="1" applyAlignment="1" applyProtection="1">
      <alignment horizontal="center" vertical="center"/>
      <protection locked="0"/>
    </xf>
    <xf numFmtId="0" fontId="25" fillId="11" borderId="41" xfId="2" applyNumberFormat="1" applyFont="1" applyFill="1" applyBorder="1" applyAlignment="1" applyProtection="1">
      <alignment horizontal="center" vertical="center"/>
      <protection locked="0"/>
    </xf>
    <xf numFmtId="0" fontId="23" fillId="0" borderId="41" xfId="0" applyFont="1" applyBorder="1" applyAlignment="1" applyProtection="1">
      <alignment vertical="center"/>
      <protection locked="0"/>
    </xf>
    <xf numFmtId="0" fontId="23" fillId="0" borderId="42" xfId="2" applyNumberFormat="1" applyFont="1" applyFill="1" applyBorder="1" applyAlignment="1" applyProtection="1">
      <alignment horizontal="center" vertical="center"/>
      <protection locked="0"/>
    </xf>
    <xf numFmtId="0" fontId="9" fillId="10" borderId="4" xfId="0" applyFont="1" applyFill="1" applyBorder="1" applyAlignment="1" applyProtection="1">
      <alignment vertical="center"/>
      <protection locked="0"/>
    </xf>
    <xf numFmtId="0" fontId="9" fillId="10" borderId="5" xfId="0" applyFont="1" applyFill="1" applyBorder="1" applyAlignment="1" applyProtection="1">
      <alignment vertical="center"/>
      <protection locked="0"/>
    </xf>
    <xf numFmtId="0" fontId="9" fillId="10" borderId="6" xfId="0" applyFont="1" applyFill="1" applyBorder="1" applyAlignment="1" applyProtection="1">
      <alignment vertical="center"/>
      <protection locked="0"/>
    </xf>
    <xf numFmtId="0" fontId="9" fillId="4" borderId="28" xfId="0" applyFont="1" applyFill="1" applyBorder="1" applyAlignment="1" applyProtection="1">
      <alignment vertical="center"/>
      <protection locked="0"/>
    </xf>
    <xf numFmtId="0" fontId="9" fillId="10" borderId="29" xfId="0" applyFont="1" applyFill="1" applyBorder="1" applyAlignment="1" applyProtection="1">
      <alignment vertical="center"/>
      <protection locked="0"/>
    </xf>
    <xf numFmtId="0" fontId="9" fillId="10" borderId="0" xfId="0" applyFont="1" applyFill="1" applyBorder="1" applyAlignment="1" applyProtection="1">
      <alignment vertical="center"/>
      <protection locked="0"/>
    </xf>
    <xf numFmtId="0" fontId="9" fillId="10" borderId="10" xfId="0" applyFont="1" applyFill="1" applyBorder="1" applyAlignment="1" applyProtection="1">
      <alignment vertical="center"/>
      <protection locked="0"/>
    </xf>
    <xf numFmtId="0" fontId="9" fillId="4" borderId="1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9" fillId="10" borderId="29" xfId="0" applyFont="1" applyFill="1" applyBorder="1" applyAlignment="1" applyProtection="1">
      <alignment horizontal="left" vertical="center"/>
      <protection locked="0"/>
    </xf>
    <xf numFmtId="0" fontId="9" fillId="10" borderId="0" xfId="0" applyFont="1" applyFill="1" applyBorder="1" applyAlignment="1" applyProtection="1">
      <alignment horizontal="left" vertical="center"/>
      <protection locked="0"/>
    </xf>
    <xf numFmtId="0" fontId="9" fillId="10" borderId="10" xfId="0" applyFont="1" applyFill="1" applyBorder="1" applyAlignment="1" applyProtection="1">
      <alignment horizontal="left" vertical="center"/>
      <protection locked="0"/>
    </xf>
    <xf numFmtId="0" fontId="9" fillId="12" borderId="29" xfId="0" applyFont="1" applyFill="1" applyBorder="1" applyAlignment="1" applyProtection="1">
      <alignment vertical="center"/>
      <protection locked="0"/>
    </xf>
    <xf numFmtId="0" fontId="9" fillId="12" borderId="0" xfId="0" applyFont="1" applyFill="1" applyBorder="1" applyAlignment="1" applyProtection="1">
      <alignment vertical="center"/>
      <protection locked="0"/>
    </xf>
    <xf numFmtId="0" fontId="10" fillId="12" borderId="0" xfId="0" applyFont="1" applyFill="1" applyBorder="1" applyAlignment="1" applyProtection="1">
      <alignment vertical="center"/>
      <protection locked="0"/>
    </xf>
    <xf numFmtId="0" fontId="10" fillId="8" borderId="28" xfId="0" applyFont="1" applyFill="1" applyBorder="1" applyAlignment="1" applyProtection="1">
      <alignment vertical="center"/>
      <protection locked="0"/>
    </xf>
    <xf numFmtId="0" fontId="9" fillId="13" borderId="5" xfId="0" applyFont="1" applyFill="1" applyBorder="1" applyAlignment="1" applyProtection="1">
      <alignment vertical="center"/>
      <protection locked="0"/>
    </xf>
    <xf numFmtId="0" fontId="10" fillId="13" borderId="33" xfId="0" applyFont="1" applyFill="1" applyBorder="1" applyAlignment="1" applyProtection="1">
      <alignment vertical="center"/>
      <protection locked="0"/>
    </xf>
    <xf numFmtId="0" fontId="9" fillId="13" borderId="0" xfId="0" applyFont="1" applyFill="1" applyBorder="1" applyAlignment="1" applyProtection="1">
      <alignment vertical="center"/>
      <protection locked="0"/>
    </xf>
    <xf numFmtId="0" fontId="9" fillId="13" borderId="23" xfId="0" applyFont="1" applyFill="1" applyBorder="1" applyAlignment="1" applyProtection="1">
      <alignment vertical="center"/>
      <protection locked="0"/>
    </xf>
    <xf numFmtId="0" fontId="9" fillId="13" borderId="37" xfId="0" applyFont="1" applyFill="1" applyBorder="1" applyAlignment="1" applyProtection="1">
      <alignment horizontal="left" vertical="center"/>
      <protection locked="0"/>
    </xf>
    <xf numFmtId="0" fontId="9" fillId="13" borderId="38" xfId="0" applyFont="1" applyFill="1" applyBorder="1" applyAlignment="1" applyProtection="1">
      <alignment horizontal="left" vertical="center"/>
      <protection locked="0"/>
    </xf>
    <xf numFmtId="0" fontId="10" fillId="13" borderId="60" xfId="0" applyFont="1" applyFill="1" applyBorder="1" applyAlignment="1" applyProtection="1">
      <alignment vertical="center"/>
      <protection locked="0"/>
    </xf>
    <xf numFmtId="0" fontId="10" fillId="13" borderId="26" xfId="0" applyFont="1" applyFill="1" applyBorder="1" applyAlignment="1" applyProtection="1">
      <alignment vertical="center"/>
      <protection locked="0"/>
    </xf>
    <xf numFmtId="0" fontId="10" fillId="13" borderId="20" xfId="0" applyFont="1" applyFill="1" applyBorder="1" applyAlignment="1" applyProtection="1">
      <alignment vertical="center"/>
      <protection locked="0"/>
    </xf>
    <xf numFmtId="0" fontId="10" fillId="13" borderId="26" xfId="0" applyFont="1" applyFill="1" applyBorder="1" applyAlignment="1" applyProtection="1">
      <alignment horizontal="left" vertical="center"/>
      <protection locked="0"/>
    </xf>
    <xf numFmtId="0" fontId="10" fillId="13" borderId="0" xfId="0" applyFont="1" applyFill="1" applyBorder="1" applyAlignment="1" applyProtection="1">
      <alignment vertical="center"/>
      <protection locked="0"/>
    </xf>
    <xf numFmtId="0" fontId="10" fillId="13" borderId="0" xfId="0" applyFont="1" applyFill="1" applyBorder="1" applyAlignment="1" applyProtection="1">
      <alignment horizontal="left" vertical="center"/>
      <protection locked="0"/>
    </xf>
    <xf numFmtId="0" fontId="10" fillId="13" borderId="3" xfId="0" applyFont="1" applyFill="1" applyBorder="1" applyAlignment="1" applyProtection="1">
      <alignment vertical="center"/>
      <protection locked="0"/>
    </xf>
    <xf numFmtId="0" fontId="10" fillId="13" borderId="42" xfId="0" applyFont="1" applyFill="1" applyBorder="1" applyAlignment="1" applyProtection="1">
      <alignment vertical="center"/>
      <protection locked="0"/>
    </xf>
    <xf numFmtId="0" fontId="10" fillId="13" borderId="0" xfId="0" applyFont="1" applyFill="1" applyBorder="1" applyAlignment="1" applyProtection="1">
      <alignment horizontal="left" vertical="top"/>
      <protection locked="0"/>
    </xf>
    <xf numFmtId="0" fontId="8" fillId="0" borderId="0" xfId="0" applyFont="1" applyAlignment="1">
      <alignment vertical="center"/>
    </xf>
    <xf numFmtId="0" fontId="27" fillId="0" borderId="0" xfId="0" applyFont="1" applyAlignment="1">
      <alignment vertical="top" wrapText="1"/>
    </xf>
    <xf numFmtId="0" fontId="9" fillId="13" borderId="6" xfId="0" applyFont="1" applyFill="1" applyBorder="1" applyAlignment="1" applyProtection="1">
      <alignment vertical="center"/>
      <protection locked="0"/>
    </xf>
    <xf numFmtId="0" fontId="9" fillId="13" borderId="10" xfId="0" applyFont="1" applyFill="1" applyBorder="1" applyAlignment="1" applyProtection="1">
      <alignment vertical="center"/>
      <protection locked="0"/>
    </xf>
    <xf numFmtId="0" fontId="9" fillId="13" borderId="24" xfId="0" applyFont="1" applyFill="1" applyBorder="1" applyAlignment="1" applyProtection="1">
      <alignment vertical="center"/>
      <protection locked="0"/>
    </xf>
    <xf numFmtId="0" fontId="9" fillId="13" borderId="57" xfId="0" applyFont="1" applyFill="1" applyBorder="1" applyAlignment="1" applyProtection="1">
      <alignment horizontal="left" vertical="center"/>
      <protection locked="0"/>
    </xf>
    <xf numFmtId="0" fontId="10" fillId="13" borderId="27" xfId="0" applyFont="1" applyFill="1" applyBorder="1" applyAlignment="1" applyProtection="1">
      <alignment horizontal="left" vertical="center"/>
      <protection locked="0"/>
    </xf>
    <xf numFmtId="0" fontId="10" fillId="13" borderId="10" xfId="0" applyFont="1" applyFill="1" applyBorder="1" applyAlignment="1" applyProtection="1">
      <alignment horizontal="left" vertical="center"/>
      <protection locked="0"/>
    </xf>
    <xf numFmtId="0" fontId="10" fillId="13" borderId="10" xfId="0" applyFont="1" applyFill="1" applyBorder="1" applyAlignment="1" applyProtection="1">
      <alignment horizontal="left" vertical="top"/>
      <protection locked="0"/>
    </xf>
    <xf numFmtId="0" fontId="23" fillId="9" borderId="59" xfId="0" applyFont="1" applyFill="1" applyBorder="1" applyAlignment="1" applyProtection="1">
      <alignment vertical="center"/>
      <protection locked="0"/>
    </xf>
    <xf numFmtId="9" fontId="23" fillId="0" borderId="59" xfId="2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 applyProtection="1">
      <alignment vertical="center"/>
      <protection locked="0"/>
    </xf>
    <xf numFmtId="9" fontId="23" fillId="4" borderId="3" xfId="2" applyFont="1" applyFill="1" applyBorder="1" applyAlignment="1" applyProtection="1">
      <alignment horizontal="center" vertical="center"/>
      <protection locked="0"/>
    </xf>
    <xf numFmtId="1" fontId="21" fillId="0" borderId="11" xfId="0" applyNumberFormat="1" applyFont="1" applyFill="1" applyBorder="1" applyAlignment="1" applyProtection="1">
      <alignment horizontal="center" vertical="center"/>
      <protection locked="0"/>
    </xf>
    <xf numFmtId="0" fontId="23" fillId="0" borderId="12" xfId="1" applyNumberFormat="1" applyFont="1" applyFill="1" applyBorder="1" applyAlignment="1" applyProtection="1">
      <alignment horizontal="center" vertical="center"/>
      <protection locked="0"/>
    </xf>
    <xf numFmtId="9" fontId="23" fillId="0" borderId="12" xfId="2" applyNumberFormat="1" applyFont="1" applyFill="1" applyBorder="1" applyAlignment="1" applyProtection="1">
      <alignment horizontal="center" vertical="center"/>
      <protection locked="0"/>
    </xf>
    <xf numFmtId="1" fontId="23" fillId="0" borderId="12" xfId="0" applyNumberFormat="1" applyFont="1" applyFill="1" applyBorder="1" applyAlignment="1" applyProtection="1">
      <alignment horizontal="center" vertical="center"/>
      <protection locked="0"/>
    </xf>
    <xf numFmtId="0" fontId="2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31" fillId="8" borderId="0" xfId="0" applyFont="1" applyFill="1" applyAlignment="1" applyProtection="1">
      <alignment horizontal="center" vertical="center" wrapText="1"/>
    </xf>
    <xf numFmtId="0" fontId="35" fillId="0" borderId="0" xfId="0" applyFont="1" applyAlignment="1" applyProtection="1">
      <alignment vertical="center"/>
    </xf>
    <xf numFmtId="0" fontId="33" fillId="0" borderId="1" xfId="0" applyFont="1" applyBorder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33" fillId="4" borderId="1" xfId="0" applyFont="1" applyFill="1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0" fontId="32" fillId="4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36" fillId="0" borderId="41" xfId="0" applyFont="1" applyBorder="1" applyAlignment="1" applyProtection="1">
      <alignment horizontal="center" vertical="center" wrapText="1"/>
    </xf>
    <xf numFmtId="0" fontId="36" fillId="0" borderId="61" xfId="0" applyFont="1" applyBorder="1" applyAlignment="1" applyProtection="1">
      <alignment horizontal="center" vertical="center" wrapText="1"/>
    </xf>
    <xf numFmtId="0" fontId="36" fillId="0" borderId="29" xfId="0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 applyProtection="1">
      <alignment horizontal="center" vertical="center" wrapText="1"/>
    </xf>
    <xf numFmtId="0" fontId="38" fillId="4" borderId="16" xfId="0" applyNumberFormat="1" applyFont="1" applyFill="1" applyBorder="1" applyAlignment="1" applyProtection="1">
      <alignment horizontal="center" vertical="center"/>
    </xf>
    <xf numFmtId="0" fontId="32" fillId="8" borderId="17" xfId="0" applyFont="1" applyFill="1" applyBorder="1" applyAlignment="1" applyProtection="1">
      <alignment horizontal="center" vertical="center"/>
      <protection locked="0"/>
    </xf>
    <xf numFmtId="165" fontId="38" fillId="0" borderId="17" xfId="0" applyNumberFormat="1" applyFont="1" applyFill="1" applyBorder="1" applyAlignment="1" applyProtection="1">
      <alignment horizontal="right" vertical="center"/>
    </xf>
    <xf numFmtId="164" fontId="39" fillId="8" borderId="46" xfId="2" applyNumberFormat="1" applyFont="1" applyFill="1" applyBorder="1" applyAlignment="1" applyProtection="1">
      <alignment horizontal="center" vertical="center"/>
      <protection locked="0"/>
    </xf>
    <xf numFmtId="165" fontId="38" fillId="0" borderId="37" xfId="0" applyNumberFormat="1" applyFont="1" applyFill="1" applyBorder="1" applyAlignment="1" applyProtection="1">
      <alignment horizontal="right" vertical="center"/>
    </xf>
    <xf numFmtId="40" fontId="38" fillId="0" borderId="29" xfId="0" applyNumberFormat="1" applyFont="1" applyFill="1" applyBorder="1" applyAlignment="1" applyProtection="1">
      <alignment horizontal="right" vertical="center"/>
    </xf>
    <xf numFmtId="168" fontId="32" fillId="0" borderId="0" xfId="0" applyNumberFormat="1" applyFont="1" applyFill="1" applyBorder="1" applyAlignment="1" applyProtection="1">
      <alignment vertical="center"/>
    </xf>
    <xf numFmtId="9" fontId="32" fillId="0" borderId="0" xfId="2" applyFont="1" applyFill="1" applyBorder="1" applyAlignment="1" applyProtection="1">
      <alignment vertical="center"/>
    </xf>
    <xf numFmtId="165" fontId="32" fillId="14" borderId="0" xfId="0" applyNumberFormat="1" applyFont="1" applyFill="1" applyAlignment="1" applyProtection="1">
      <alignment vertical="center"/>
    </xf>
    <xf numFmtId="9" fontId="32" fillId="14" borderId="0" xfId="2" applyFont="1" applyFill="1" applyAlignment="1" applyProtection="1">
      <alignment vertical="center"/>
    </xf>
    <xf numFmtId="165" fontId="32" fillId="0" borderId="0" xfId="0" applyNumberFormat="1" applyFont="1" applyFill="1" applyBorder="1" applyAlignment="1" applyProtection="1">
      <alignment vertical="center"/>
    </xf>
    <xf numFmtId="0" fontId="0" fillId="0" borderId="62" xfId="0" applyFill="1" applyBorder="1" applyAlignment="1" applyProtection="1">
      <alignment vertical="center"/>
    </xf>
    <xf numFmtId="8" fontId="0" fillId="0" borderId="62" xfId="0" applyNumberFormat="1" applyFill="1" applyBorder="1" applyAlignment="1" applyProtection="1">
      <alignment vertical="center"/>
    </xf>
    <xf numFmtId="0" fontId="0" fillId="0" borderId="62" xfId="0" applyFill="1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1" fillId="4" borderId="63" xfId="0" applyFont="1" applyFill="1" applyBorder="1" applyAlignment="1" applyProtection="1">
      <alignment horizontal="right" vertical="center"/>
    </xf>
    <xf numFmtId="0" fontId="31" fillId="14" borderId="64" xfId="0" applyFont="1" applyFill="1" applyBorder="1" applyAlignment="1" applyProtection="1">
      <alignment horizontal="center" vertical="center"/>
    </xf>
    <xf numFmtId="0" fontId="0" fillId="4" borderId="64" xfId="0" applyFill="1" applyBorder="1" applyAlignment="1" applyProtection="1">
      <alignment horizontal="center" vertical="center"/>
    </xf>
    <xf numFmtId="0" fontId="31" fillId="14" borderId="65" xfId="0" applyFont="1" applyFill="1" applyBorder="1" applyAlignment="1" applyProtection="1">
      <alignment vertical="center"/>
    </xf>
    <xf numFmtId="169" fontId="0" fillId="4" borderId="66" xfId="0" applyNumberFormat="1" applyFill="1" applyBorder="1" applyAlignment="1" applyProtection="1">
      <alignment horizontal="center" vertical="center"/>
      <protection locked="0"/>
    </xf>
    <xf numFmtId="0" fontId="31" fillId="0" borderId="4" xfId="0" applyFont="1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32" fillId="0" borderId="2" xfId="0" applyFont="1" applyBorder="1" applyAlignment="1" applyProtection="1">
      <alignment vertical="center"/>
    </xf>
    <xf numFmtId="0" fontId="32" fillId="8" borderId="3" xfId="0" applyFont="1" applyFill="1" applyBorder="1" applyAlignment="1" applyProtection="1">
      <alignment vertical="center"/>
      <protection locked="0"/>
    </xf>
    <xf numFmtId="40" fontId="38" fillId="0" borderId="17" xfId="0" applyNumberFormat="1" applyFont="1" applyFill="1" applyBorder="1" applyAlignment="1" applyProtection="1">
      <alignment horizontal="right" vertical="center"/>
    </xf>
    <xf numFmtId="4" fontId="39" fillId="8" borderId="46" xfId="0" applyNumberFormat="1" applyFont="1" applyFill="1" applyBorder="1" applyAlignment="1" applyProtection="1">
      <alignment horizontal="right" vertical="center"/>
      <protection locked="0"/>
    </xf>
    <xf numFmtId="9" fontId="38" fillId="0" borderId="17" xfId="2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10" fillId="13" borderId="33" xfId="0" applyFont="1" applyFill="1" applyBorder="1" applyAlignment="1" applyProtection="1">
      <alignment horizontal="left" vertical="top"/>
      <protection locked="0"/>
    </xf>
    <xf numFmtId="0" fontId="10" fillId="13" borderId="0" xfId="0" applyFont="1" applyFill="1" applyBorder="1" applyAlignment="1" applyProtection="1">
      <alignment horizontal="left" vertical="top"/>
      <protection locked="0"/>
    </xf>
    <xf numFmtId="0" fontId="10" fillId="13" borderId="10" xfId="0" applyFont="1" applyFill="1" applyBorder="1" applyAlignment="1" applyProtection="1">
      <alignment horizontal="left" vertical="top"/>
      <protection locked="0"/>
    </xf>
    <xf numFmtId="0" fontId="10" fillId="13" borderId="35" xfId="0" applyFont="1" applyFill="1" applyBorder="1" applyAlignment="1" applyProtection="1">
      <alignment horizontal="left" vertical="top"/>
      <protection locked="0"/>
    </xf>
    <xf numFmtId="0" fontId="10" fillId="13" borderId="8" xfId="0" applyFont="1" applyFill="1" applyBorder="1" applyAlignment="1" applyProtection="1">
      <alignment horizontal="left" vertical="top"/>
      <protection locked="0"/>
    </xf>
    <xf numFmtId="0" fontId="10" fillId="13" borderId="9" xfId="0" applyFont="1" applyFill="1" applyBorder="1" applyAlignment="1" applyProtection="1">
      <alignment horizontal="left" vertical="top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14" fontId="9" fillId="5" borderId="1" xfId="0" applyNumberFormat="1" applyFont="1" applyFill="1" applyBorder="1" applyAlignment="1" applyProtection="1">
      <alignment horizontal="center" vertical="center"/>
      <protection locked="0"/>
    </xf>
    <xf numFmtId="14" fontId="9" fillId="5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left" vertical="center"/>
      <protection locked="0"/>
    </xf>
    <xf numFmtId="0" fontId="9" fillId="0" borderId="31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9" fillId="0" borderId="32" xfId="0" applyFont="1" applyBorder="1" applyAlignment="1" applyProtection="1">
      <alignment horizontal="left" vertical="center"/>
      <protection locked="0"/>
    </xf>
    <xf numFmtId="0" fontId="9" fillId="0" borderId="34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0" fontId="10" fillId="0" borderId="33" xfId="0" applyFont="1" applyBorder="1" applyAlignment="1" applyProtection="1">
      <alignment horizontal="left" vertical="center"/>
      <protection locked="0"/>
    </xf>
    <xf numFmtId="0" fontId="10" fillId="0" borderId="35" xfId="0" applyFont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center" vertical="center" wrapText="1"/>
      <protection locked="0"/>
    </xf>
    <xf numFmtId="0" fontId="17" fillId="7" borderId="0" xfId="0" applyFont="1" applyFill="1" applyBorder="1" applyAlignment="1" applyProtection="1">
      <alignment horizontal="center" vertical="center" wrapText="1"/>
      <protection locked="0"/>
    </xf>
    <xf numFmtId="0" fontId="17" fillId="7" borderId="10" xfId="0" applyFont="1" applyFill="1" applyBorder="1" applyAlignment="1" applyProtection="1">
      <alignment horizontal="center" vertical="center" wrapText="1"/>
      <protection locked="0"/>
    </xf>
    <xf numFmtId="165" fontId="18" fillId="0" borderId="1" xfId="0" applyNumberFormat="1" applyFont="1" applyFill="1" applyBorder="1" applyAlignment="1" applyProtection="1">
      <alignment horizontal="left" vertical="center"/>
      <protection locked="0"/>
    </xf>
    <xf numFmtId="165" fontId="18" fillId="0" borderId="2" xfId="0" applyNumberFormat="1" applyFont="1" applyFill="1" applyBorder="1" applyAlignment="1" applyProtection="1">
      <alignment horizontal="left" vertical="center"/>
      <protection locked="0"/>
    </xf>
    <xf numFmtId="0" fontId="20" fillId="7" borderId="1" xfId="0" applyFont="1" applyFill="1" applyBorder="1" applyAlignment="1" applyProtection="1">
      <alignment horizontal="center" vertical="center" wrapText="1"/>
      <protection locked="0"/>
    </xf>
    <xf numFmtId="0" fontId="20" fillId="7" borderId="2" xfId="0" applyFont="1" applyFill="1" applyBorder="1" applyAlignment="1" applyProtection="1">
      <alignment horizontal="center" vertical="center" wrapText="1"/>
      <protection locked="0"/>
    </xf>
    <xf numFmtId="0" fontId="20" fillId="7" borderId="3" xfId="0" applyFont="1" applyFill="1" applyBorder="1" applyAlignment="1" applyProtection="1">
      <alignment horizontal="center" vertical="center" wrapText="1"/>
      <protection locked="0"/>
    </xf>
    <xf numFmtId="0" fontId="22" fillId="0" borderId="17" xfId="0" applyFont="1" applyFill="1" applyBorder="1" applyAlignment="1" applyProtection="1">
      <alignment horizontal="left" vertical="center"/>
      <protection locked="0"/>
    </xf>
    <xf numFmtId="0" fontId="21" fillId="0" borderId="17" xfId="0" applyNumberFormat="1" applyFont="1" applyFill="1" applyBorder="1" applyAlignment="1" applyProtection="1">
      <alignment horizontal="center" vertical="center"/>
      <protection locked="0"/>
    </xf>
    <xf numFmtId="44" fontId="23" fillId="0" borderId="17" xfId="1" applyFont="1" applyFill="1" applyBorder="1" applyAlignment="1" applyProtection="1">
      <alignment horizontal="center" vertical="center"/>
      <protection locked="0"/>
    </xf>
    <xf numFmtId="166" fontId="21" fillId="0" borderId="17" xfId="0" applyNumberFormat="1" applyFont="1" applyFill="1" applyBorder="1" applyAlignment="1" applyProtection="1">
      <alignment horizontal="center" vertical="center"/>
      <protection locked="0"/>
    </xf>
    <xf numFmtId="0" fontId="14" fillId="0" borderId="37" xfId="0" applyFont="1" applyBorder="1" applyAlignment="1" applyProtection="1">
      <alignment horizontal="left" vertical="center"/>
      <protection locked="0"/>
    </xf>
    <xf numFmtId="0" fontId="14" fillId="0" borderId="38" xfId="0" applyFont="1" applyBorder="1" applyAlignment="1" applyProtection="1">
      <alignment horizontal="left" vertical="center"/>
      <protection locked="0"/>
    </xf>
    <xf numFmtId="164" fontId="14" fillId="0" borderId="39" xfId="0" applyNumberFormat="1" applyFont="1" applyFill="1" applyBorder="1" applyAlignment="1" applyProtection="1">
      <alignment horizontal="center" vertical="center"/>
      <protection locked="0"/>
    </xf>
    <xf numFmtId="164" fontId="14" fillId="0" borderId="38" xfId="0" applyNumberFormat="1" applyFont="1" applyFill="1" applyBorder="1" applyAlignment="1" applyProtection="1">
      <alignment horizontal="center" vertical="center"/>
      <protection locked="0"/>
    </xf>
    <xf numFmtId="164" fontId="14" fillId="0" borderId="21" xfId="0" applyNumberFormat="1" applyFont="1" applyFill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 vertical="center" wrapText="1"/>
      <protection locked="0"/>
    </xf>
    <xf numFmtId="0" fontId="23" fillId="0" borderId="17" xfId="0" applyFont="1" applyFill="1" applyBorder="1" applyAlignment="1" applyProtection="1">
      <alignment horizontal="center" vertical="center"/>
      <protection locked="0"/>
    </xf>
    <xf numFmtId="166" fontId="23" fillId="0" borderId="17" xfId="0" applyNumberFormat="1" applyFont="1" applyFill="1" applyBorder="1" applyAlignment="1" applyProtection="1">
      <alignment horizontal="center" vertical="center"/>
      <protection locked="0"/>
    </xf>
    <xf numFmtId="44" fontId="22" fillId="0" borderId="17" xfId="1" applyFont="1" applyFill="1" applyBorder="1" applyAlignment="1" applyProtection="1">
      <alignment horizontal="center" vertical="center"/>
      <protection locked="0"/>
    </xf>
    <xf numFmtId="49" fontId="22" fillId="0" borderId="17" xfId="0" applyNumberFormat="1" applyFont="1" applyFill="1" applyBorder="1" applyAlignment="1" applyProtection="1">
      <alignment horizontal="left" vertical="center"/>
      <protection locked="0"/>
    </xf>
    <xf numFmtId="0" fontId="23" fillId="4" borderId="7" xfId="0" applyFont="1" applyFill="1" applyBorder="1" applyAlignment="1" applyProtection="1">
      <alignment horizontal="center" vertical="center"/>
      <protection locked="0"/>
    </xf>
    <xf numFmtId="0" fontId="23" fillId="4" borderId="8" xfId="0" applyFont="1" applyFill="1" applyBorder="1" applyAlignment="1" applyProtection="1">
      <alignment horizontal="center" vertical="center"/>
      <protection locked="0"/>
    </xf>
    <xf numFmtId="166" fontId="23" fillId="10" borderId="1" xfId="0" applyNumberFormat="1" applyFont="1" applyFill="1" applyBorder="1" applyAlignment="1" applyProtection="1">
      <alignment horizontal="center" vertical="center"/>
      <protection locked="0"/>
    </xf>
    <xf numFmtId="166" fontId="23" fillId="10" borderId="3" xfId="0" applyNumberFormat="1" applyFont="1" applyFill="1" applyBorder="1" applyAlignment="1" applyProtection="1">
      <alignment horizontal="center" vertical="center"/>
      <protection locked="0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0" fontId="24" fillId="0" borderId="43" xfId="0" applyFont="1" applyBorder="1" applyAlignment="1" applyProtection="1">
      <alignment horizontal="right" vertical="center"/>
      <protection locked="0"/>
    </xf>
    <xf numFmtId="0" fontId="22" fillId="0" borderId="19" xfId="0" applyFont="1" applyFill="1" applyBorder="1" applyAlignment="1" applyProtection="1">
      <alignment horizontal="left" vertical="center"/>
      <protection locked="0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44" fontId="22" fillId="0" borderId="19" xfId="1" applyFont="1" applyFill="1" applyBorder="1" applyAlignment="1" applyProtection="1">
      <alignment horizontal="center" vertical="center"/>
      <protection locked="0"/>
    </xf>
    <xf numFmtId="166" fontId="23" fillId="0" borderId="19" xfId="0" applyNumberFormat="1" applyFont="1" applyFill="1" applyBorder="1" applyAlignment="1" applyProtection="1">
      <alignment horizontal="center" vertical="center"/>
      <protection locked="0"/>
    </xf>
    <xf numFmtId="0" fontId="23" fillId="0" borderId="39" xfId="0" applyFont="1" applyBorder="1" applyAlignment="1" applyProtection="1">
      <alignment horizontal="left" vertical="center"/>
      <protection locked="0"/>
    </xf>
    <xf numFmtId="0" fontId="23" fillId="0" borderId="38" xfId="0" applyFont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left" vertical="center"/>
      <protection locked="0"/>
    </xf>
    <xf numFmtId="0" fontId="23" fillId="0" borderId="37" xfId="0" applyFont="1" applyBorder="1" applyAlignment="1" applyProtection="1">
      <alignment horizontal="left" vertical="center"/>
      <protection locked="0"/>
    </xf>
    <xf numFmtId="0" fontId="23" fillId="0" borderId="57" xfId="0" applyFont="1" applyBorder="1" applyAlignment="1" applyProtection="1">
      <alignment horizontal="left" vertical="center"/>
      <protection locked="0"/>
    </xf>
    <xf numFmtId="0" fontId="24" fillId="0" borderId="53" xfId="0" applyFont="1" applyBorder="1" applyAlignment="1" applyProtection="1">
      <alignment horizontal="center" vertical="center"/>
      <protection locked="0"/>
    </xf>
    <xf numFmtId="0" fontId="24" fillId="0" borderId="54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0" fontId="24" fillId="0" borderId="55" xfId="0" applyFont="1" applyBorder="1" applyAlignment="1" applyProtection="1">
      <alignment horizontal="center" vertical="center"/>
      <protection locked="0"/>
    </xf>
    <xf numFmtId="0" fontId="24" fillId="0" borderId="56" xfId="0" applyFont="1" applyBorder="1" applyAlignment="1" applyProtection="1">
      <alignment horizontal="center" vertical="center"/>
      <protection locked="0"/>
    </xf>
    <xf numFmtId="0" fontId="9" fillId="13" borderId="53" xfId="0" applyFont="1" applyFill="1" applyBorder="1" applyAlignment="1" applyProtection="1">
      <alignment horizontal="right" vertical="center"/>
      <protection locked="0"/>
    </xf>
    <xf numFmtId="0" fontId="9" fillId="13" borderId="54" xfId="0" applyFont="1" applyFill="1" applyBorder="1" applyAlignment="1" applyProtection="1">
      <alignment horizontal="right" vertical="center"/>
      <protection locked="0"/>
    </xf>
    <xf numFmtId="0" fontId="9" fillId="13" borderId="56" xfId="0" applyFont="1" applyFill="1" applyBorder="1" applyAlignment="1" applyProtection="1">
      <alignment horizontal="right" vertical="center"/>
      <protection locked="0"/>
    </xf>
    <xf numFmtId="0" fontId="9" fillId="13" borderId="16" xfId="0" applyFont="1" applyFill="1" applyBorder="1" applyAlignment="1" applyProtection="1">
      <alignment horizontal="center" vertical="center"/>
      <protection locked="0"/>
    </xf>
    <xf numFmtId="0" fontId="9" fillId="13" borderId="17" xfId="0" applyFont="1" applyFill="1" applyBorder="1" applyAlignment="1" applyProtection="1">
      <alignment horizontal="center" vertical="center"/>
      <protection locked="0"/>
    </xf>
    <xf numFmtId="0" fontId="10" fillId="8" borderId="17" xfId="0" applyFont="1" applyFill="1" applyBorder="1" applyAlignment="1" applyProtection="1">
      <alignment horizontal="center" vertical="center"/>
      <protection locked="0"/>
    </xf>
    <xf numFmtId="0" fontId="9" fillId="13" borderId="58" xfId="0" applyFont="1" applyFill="1" applyBorder="1" applyAlignment="1" applyProtection="1">
      <alignment horizontal="center" vertical="center"/>
      <protection locked="0"/>
    </xf>
    <xf numFmtId="0" fontId="9" fillId="13" borderId="59" xfId="0" applyFont="1" applyFill="1" applyBorder="1" applyAlignment="1" applyProtection="1">
      <alignment horizontal="center" vertical="center"/>
      <protection locked="0"/>
    </xf>
    <xf numFmtId="0" fontId="10" fillId="8" borderId="59" xfId="0" applyFont="1" applyFill="1" applyBorder="1" applyAlignment="1" applyProtection="1">
      <alignment horizontal="center" vertical="center"/>
      <protection locked="0"/>
    </xf>
    <xf numFmtId="0" fontId="9" fillId="13" borderId="30" xfId="0" applyFont="1" applyFill="1" applyBorder="1" applyAlignment="1" applyProtection="1">
      <alignment horizontal="center" vertical="center"/>
      <protection locked="0"/>
    </xf>
    <xf numFmtId="0" fontId="9" fillId="13" borderId="26" xfId="0" applyFont="1" applyFill="1" applyBorder="1" applyAlignment="1" applyProtection="1">
      <alignment horizontal="center" vertical="center"/>
      <protection locked="0"/>
    </xf>
    <xf numFmtId="0" fontId="9" fillId="13" borderId="31" xfId="0" applyFont="1" applyFill="1" applyBorder="1" applyAlignment="1" applyProtection="1">
      <alignment horizontal="center" vertical="center"/>
      <protection locked="0"/>
    </xf>
    <xf numFmtId="0" fontId="9" fillId="13" borderId="29" xfId="0" applyFont="1" applyFill="1" applyBorder="1" applyAlignment="1" applyProtection="1">
      <alignment horizontal="center" vertical="center"/>
      <protection locked="0"/>
    </xf>
    <xf numFmtId="0" fontId="9" fillId="13" borderId="0" xfId="0" applyFont="1" applyFill="1" applyBorder="1" applyAlignment="1" applyProtection="1">
      <alignment horizontal="center" vertical="center"/>
      <protection locked="0"/>
    </xf>
    <xf numFmtId="0" fontId="9" fillId="13" borderId="32" xfId="0" applyFont="1" applyFill="1" applyBorder="1" applyAlignment="1" applyProtection="1">
      <alignment horizontal="center" vertical="center"/>
      <protection locked="0"/>
    </xf>
    <xf numFmtId="0" fontId="9" fillId="13" borderId="7" xfId="0" applyFont="1" applyFill="1" applyBorder="1" applyAlignment="1" applyProtection="1">
      <alignment horizontal="center" vertical="center"/>
      <protection locked="0"/>
    </xf>
    <xf numFmtId="0" fontId="9" fillId="13" borderId="8" xfId="0" applyFont="1" applyFill="1" applyBorder="1" applyAlignment="1" applyProtection="1">
      <alignment horizontal="center" vertical="center"/>
      <protection locked="0"/>
    </xf>
    <xf numFmtId="0" fontId="9" fillId="13" borderId="34" xfId="0" applyFont="1" applyFill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left" vertical="center" wrapText="1"/>
      <protection locked="0"/>
    </xf>
    <xf numFmtId="0" fontId="24" fillId="0" borderId="26" xfId="0" applyFont="1" applyBorder="1" applyAlignment="1" applyProtection="1">
      <alignment horizontal="left" vertical="center" wrapText="1"/>
      <protection locked="0"/>
    </xf>
    <xf numFmtId="0" fontId="24" fillId="0" borderId="27" xfId="0" applyFont="1" applyBorder="1" applyAlignment="1" applyProtection="1">
      <alignment horizontal="left" vertical="center" wrapText="1"/>
      <protection locked="0"/>
    </xf>
    <xf numFmtId="0" fontId="23" fillId="5" borderId="4" xfId="0" applyFont="1" applyFill="1" applyBorder="1" applyAlignment="1" applyProtection="1">
      <alignment horizontal="left" vertical="top" wrapText="1"/>
      <protection locked="0"/>
    </xf>
    <xf numFmtId="0" fontId="23" fillId="5" borderId="5" xfId="0" applyFont="1" applyFill="1" applyBorder="1" applyAlignment="1" applyProtection="1">
      <alignment horizontal="left" vertical="top" wrapText="1"/>
      <protection locked="0"/>
    </xf>
    <xf numFmtId="0" fontId="23" fillId="5" borderId="6" xfId="0" applyFont="1" applyFill="1" applyBorder="1" applyAlignment="1" applyProtection="1">
      <alignment horizontal="left" vertical="top" wrapText="1"/>
      <protection locked="0"/>
    </xf>
    <xf numFmtId="0" fontId="23" fillId="5" borderId="29" xfId="0" applyFont="1" applyFill="1" applyBorder="1" applyAlignment="1" applyProtection="1">
      <alignment horizontal="left" vertical="top" wrapText="1"/>
      <protection locked="0"/>
    </xf>
    <xf numFmtId="0" fontId="23" fillId="5" borderId="0" xfId="0" applyFont="1" applyFill="1" applyBorder="1" applyAlignment="1" applyProtection="1">
      <alignment horizontal="left" vertical="top" wrapText="1"/>
      <protection locked="0"/>
    </xf>
    <xf numFmtId="0" fontId="23" fillId="5" borderId="10" xfId="0" applyFont="1" applyFill="1" applyBorder="1" applyAlignment="1" applyProtection="1">
      <alignment horizontal="left" vertical="top" wrapText="1"/>
      <protection locked="0"/>
    </xf>
    <xf numFmtId="0" fontId="23" fillId="5" borderId="7" xfId="0" applyFont="1" applyFill="1" applyBorder="1" applyAlignment="1" applyProtection="1">
      <alignment horizontal="left" vertical="top" wrapText="1"/>
      <protection locked="0"/>
    </xf>
    <xf numFmtId="0" fontId="23" fillId="5" borderId="8" xfId="0" applyFont="1" applyFill="1" applyBorder="1" applyAlignment="1" applyProtection="1">
      <alignment horizontal="left" vertical="top" wrapText="1"/>
      <protection locked="0"/>
    </xf>
    <xf numFmtId="0" fontId="23" fillId="5" borderId="9" xfId="0" applyFont="1" applyFill="1" applyBorder="1" applyAlignment="1" applyProtection="1">
      <alignment horizontal="left" vertical="top" wrapText="1"/>
      <protection locked="0"/>
    </xf>
    <xf numFmtId="0" fontId="9" fillId="10" borderId="4" xfId="0" applyFont="1" applyFill="1" applyBorder="1" applyAlignment="1" applyProtection="1">
      <alignment horizontal="center" vertical="center"/>
      <protection locked="0"/>
    </xf>
    <xf numFmtId="0" fontId="9" fillId="10" borderId="5" xfId="0" applyFont="1" applyFill="1" applyBorder="1" applyAlignment="1" applyProtection="1">
      <alignment horizontal="center" vertical="center"/>
      <protection locked="0"/>
    </xf>
    <xf numFmtId="0" fontId="9" fillId="10" borderId="6" xfId="0" applyFont="1" applyFill="1" applyBorder="1" applyAlignment="1" applyProtection="1">
      <alignment horizontal="center" vertical="center"/>
      <protection locked="0"/>
    </xf>
    <xf numFmtId="0" fontId="9" fillId="10" borderId="29" xfId="0" applyFont="1" applyFill="1" applyBorder="1" applyAlignment="1" applyProtection="1">
      <alignment horizontal="left" vertical="center"/>
      <protection locked="0"/>
    </xf>
    <xf numFmtId="0" fontId="9" fillId="10" borderId="0" xfId="0" applyFont="1" applyFill="1" applyBorder="1" applyAlignment="1" applyProtection="1">
      <alignment horizontal="left" vertical="center"/>
      <protection locked="0"/>
    </xf>
    <xf numFmtId="0" fontId="9" fillId="10" borderId="10" xfId="0" applyFont="1" applyFill="1" applyBorder="1" applyAlignment="1" applyProtection="1">
      <alignment horizontal="left" vertical="center"/>
      <protection locked="0"/>
    </xf>
    <xf numFmtId="0" fontId="9" fillId="4" borderId="4" xfId="0" applyFont="1" applyFill="1" applyBorder="1" applyAlignment="1" applyProtection="1">
      <alignment horizontal="left" vertical="top"/>
      <protection locked="0"/>
    </xf>
    <xf numFmtId="0" fontId="9" fillId="4" borderId="5" xfId="0" applyFont="1" applyFill="1" applyBorder="1" applyAlignment="1" applyProtection="1">
      <alignment horizontal="left" vertical="top"/>
      <protection locked="0"/>
    </xf>
    <xf numFmtId="0" fontId="9" fillId="4" borderId="6" xfId="0" applyFont="1" applyFill="1" applyBorder="1" applyAlignment="1" applyProtection="1">
      <alignment horizontal="left" vertical="top"/>
      <protection locked="0"/>
    </xf>
    <xf numFmtId="0" fontId="9" fillId="4" borderId="29" xfId="0" applyFont="1" applyFill="1" applyBorder="1" applyAlignment="1" applyProtection="1">
      <alignment horizontal="left" vertical="top"/>
      <protection locked="0"/>
    </xf>
    <xf numFmtId="0" fontId="9" fillId="4" borderId="0" xfId="0" applyFont="1" applyFill="1" applyBorder="1" applyAlignment="1" applyProtection="1">
      <alignment horizontal="left" vertical="top"/>
      <protection locked="0"/>
    </xf>
    <xf numFmtId="0" fontId="9" fillId="4" borderId="10" xfId="0" applyFont="1" applyFill="1" applyBorder="1" applyAlignment="1" applyProtection="1">
      <alignment horizontal="left" vertical="top"/>
      <protection locked="0"/>
    </xf>
    <xf numFmtId="0" fontId="9" fillId="4" borderId="7" xfId="0" applyFont="1" applyFill="1" applyBorder="1" applyAlignment="1" applyProtection="1">
      <alignment horizontal="left" vertical="top"/>
      <protection locked="0"/>
    </xf>
    <xf numFmtId="0" fontId="9" fillId="4" borderId="8" xfId="0" applyFont="1" applyFill="1" applyBorder="1" applyAlignment="1" applyProtection="1">
      <alignment horizontal="left" vertical="top"/>
      <protection locked="0"/>
    </xf>
    <xf numFmtId="0" fontId="9" fillId="4" borderId="9" xfId="0" applyFont="1" applyFill="1" applyBorder="1" applyAlignment="1" applyProtection="1">
      <alignment horizontal="left" vertical="top"/>
      <protection locked="0"/>
    </xf>
    <xf numFmtId="0" fontId="9" fillId="10" borderId="7" xfId="0" applyFont="1" applyFill="1" applyBorder="1" applyAlignment="1" applyProtection="1">
      <alignment horizontal="left" vertical="center"/>
      <protection locked="0"/>
    </xf>
    <xf numFmtId="0" fontId="9" fillId="10" borderId="8" xfId="0" applyFont="1" applyFill="1" applyBorder="1" applyAlignment="1" applyProtection="1">
      <alignment horizontal="left" vertical="center"/>
      <protection locked="0"/>
    </xf>
    <xf numFmtId="0" fontId="9" fillId="4" borderId="51" xfId="0" applyFont="1" applyFill="1" applyBorder="1" applyAlignment="1" applyProtection="1">
      <alignment horizontal="left" vertical="center"/>
      <protection locked="0"/>
    </xf>
    <xf numFmtId="0" fontId="9" fillId="4" borderId="52" xfId="0" applyFont="1" applyFill="1" applyBorder="1" applyAlignment="1" applyProtection="1">
      <alignment horizontal="left" vertical="center"/>
      <protection locked="0"/>
    </xf>
    <xf numFmtId="0" fontId="10" fillId="13" borderId="0" xfId="0" applyFont="1" applyFill="1" applyBorder="1" applyAlignment="1" applyProtection="1">
      <alignment horizontal="left" vertical="center"/>
      <protection locked="0"/>
    </xf>
    <xf numFmtId="0" fontId="10" fillId="13" borderId="8" xfId="0" applyFont="1" applyFill="1" applyBorder="1" applyAlignment="1" applyProtection="1">
      <alignment horizontal="left" vertical="center"/>
      <protection locked="0"/>
    </xf>
    <xf numFmtId="0" fontId="9" fillId="13" borderId="38" xfId="0" applyFont="1" applyFill="1" applyBorder="1" applyAlignment="1" applyProtection="1">
      <alignment horizontal="left" vertical="center"/>
      <protection locked="0"/>
    </xf>
    <xf numFmtId="0" fontId="9" fillId="13" borderId="21" xfId="0" applyFont="1" applyFill="1" applyBorder="1" applyAlignment="1" applyProtection="1">
      <alignment horizontal="left" vertical="center"/>
      <protection locked="0"/>
    </xf>
    <xf numFmtId="0" fontId="10" fillId="13" borderId="30" xfId="0" applyFont="1" applyFill="1" applyBorder="1" applyAlignment="1" applyProtection="1">
      <alignment horizontal="left" vertical="center"/>
      <protection locked="0"/>
    </xf>
    <xf numFmtId="0" fontId="10" fillId="13" borderId="26" xfId="0" applyFont="1" applyFill="1" applyBorder="1" applyAlignment="1" applyProtection="1">
      <alignment horizontal="left" vertical="center"/>
      <protection locked="0"/>
    </xf>
    <xf numFmtId="0" fontId="0" fillId="15" borderId="5" xfId="0" applyFill="1" applyBorder="1" applyAlignment="1" applyProtection="1">
      <alignment horizontal="left" vertical="top" wrapText="1"/>
      <protection locked="0"/>
    </xf>
    <xf numFmtId="0" fontId="0" fillId="15" borderId="0" xfId="0" applyFill="1" applyBorder="1" applyAlignment="1" applyProtection="1">
      <alignment horizontal="left" vertical="top" wrapText="1"/>
      <protection locked="0"/>
    </xf>
    <xf numFmtId="0" fontId="0" fillId="15" borderId="8" xfId="0" applyFill="1" applyBorder="1" applyAlignment="1" applyProtection="1">
      <alignment horizontal="left" vertical="top" wrapText="1"/>
      <protection locked="0"/>
    </xf>
    <xf numFmtId="9" fontId="32" fillId="14" borderId="1" xfId="2" applyFont="1" applyFill="1" applyBorder="1" applyAlignment="1" applyProtection="1">
      <alignment horizontal="center" vertical="center" wrapText="1"/>
    </xf>
    <xf numFmtId="9" fontId="32" fillId="14" borderId="2" xfId="2" applyFont="1" applyFill="1" applyBorder="1" applyAlignment="1" applyProtection="1">
      <alignment horizontal="center" vertical="center"/>
    </xf>
    <xf numFmtId="9" fontId="34" fillId="14" borderId="1" xfId="2" applyFont="1" applyFill="1" applyBorder="1" applyAlignment="1" applyProtection="1">
      <alignment horizontal="center" vertical="center"/>
      <protection locked="0"/>
    </xf>
    <xf numFmtId="9" fontId="34" fillId="14" borderId="2" xfId="2" applyFont="1" applyFill="1" applyBorder="1" applyAlignment="1" applyProtection="1">
      <alignment horizontal="center" vertical="center"/>
      <protection locked="0"/>
    </xf>
    <xf numFmtId="9" fontId="34" fillId="14" borderId="3" xfId="2" applyFont="1" applyFill="1" applyBorder="1" applyAlignment="1" applyProtection="1">
      <alignment horizontal="center" vertical="center"/>
      <protection locked="0"/>
    </xf>
    <xf numFmtId="0" fontId="32" fillId="8" borderId="2" xfId="0" applyFont="1" applyFill="1" applyBorder="1" applyAlignment="1" applyProtection="1">
      <alignment horizontal="left" vertical="center"/>
      <protection locked="0"/>
    </xf>
    <xf numFmtId="0" fontId="32" fillId="8" borderId="3" xfId="0" applyFont="1" applyFill="1" applyBorder="1" applyAlignment="1" applyProtection="1">
      <alignment horizontal="left" vertical="center"/>
      <protection locked="0"/>
    </xf>
    <xf numFmtId="0" fontId="0" fillId="15" borderId="6" xfId="0" applyFill="1" applyBorder="1" applyAlignment="1" applyProtection="1">
      <alignment horizontal="left" vertical="top" wrapText="1"/>
      <protection locked="0"/>
    </xf>
    <xf numFmtId="0" fontId="0" fillId="15" borderId="10" xfId="0" applyFill="1" applyBorder="1" applyAlignment="1" applyProtection="1">
      <alignment horizontal="left" vertical="top" wrapText="1"/>
      <protection locked="0"/>
    </xf>
    <xf numFmtId="0" fontId="0" fillId="15" borderId="9" xfId="0" applyFill="1" applyBorder="1" applyAlignment="1" applyProtection="1">
      <alignment horizontal="left" vertical="top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rnst\AppData\Local\Microsoft\Windows\Temporary%20Internet%20Files\Content.Outlook\4U4TPQUS\SM015-LD%20US%20Extra%20Discount%20Form%20(G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rnst\AppData\Local\Microsoft\Windows\Temporary%20Internet%20Files\Content.Outlook\4U4TPQUS\SM015-LD%20Intl%20Extra%20Discount%20Form%20(F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 COGS"/>
      <sheetName val="LD XDP Form"/>
      <sheetName val="LD Pricing"/>
    </sheetNames>
    <sheetDataSet>
      <sheetData sheetId="0" refreshError="1"/>
      <sheetData sheetId="1" refreshError="1"/>
      <sheetData sheetId="2">
        <row r="2">
          <cell r="A2">
            <v>824</v>
          </cell>
          <cell r="B2" t="str">
            <v xml:space="preserve">Type 1 sound level meter. Incl preamp (PRM902), access (824-ACC), 2MB memory, firmware modules 824-ISM, 824-SSA, 824-LOG and SWW-824-UTIL software. without microphone. </v>
          </cell>
          <cell r="C2">
            <v>6400</v>
          </cell>
          <cell r="D2">
            <v>5050</v>
          </cell>
          <cell r="E2">
            <v>7480</v>
          </cell>
        </row>
        <row r="3">
          <cell r="A3">
            <v>831</v>
          </cell>
          <cell r="B3" t="str">
            <v>Model 831 sound level meter for Environmental / Community Noise including AnyData and Voice Annotation, without microphone or preamplifier .</v>
          </cell>
          <cell r="C3">
            <v>2445</v>
          </cell>
          <cell r="D3">
            <v>1886</v>
          </cell>
          <cell r="E3">
            <v>2947</v>
          </cell>
        </row>
        <row r="4">
          <cell r="A4">
            <v>2520</v>
          </cell>
          <cell r="B4" t="str">
            <v>1/4 in free-field, condenser microphone, typical sensitivity = 3.7 mV/Pa. 200 VDC polarization</v>
          </cell>
          <cell r="C4">
            <v>1200</v>
          </cell>
          <cell r="D4">
            <v>1020</v>
          </cell>
          <cell r="E4">
            <v>1280</v>
          </cell>
        </row>
        <row r="5">
          <cell r="A5">
            <v>2530</v>
          </cell>
          <cell r="B5" t="str">
            <v>1/4 in random incidence, condenser microphone, typical sensitivity = 1.3 mV/Pa. 200 VDC polarization</v>
          </cell>
          <cell r="C5">
            <v>1200</v>
          </cell>
          <cell r="D5">
            <v>1020</v>
          </cell>
          <cell r="E5">
            <v>1340</v>
          </cell>
        </row>
        <row r="6">
          <cell r="A6">
            <v>2540</v>
          </cell>
          <cell r="B6" t="str">
            <v>1/2 in free field, condenser microphone, typical sensitivity = 14 mV/Pa. 200 VDC polarization</v>
          </cell>
          <cell r="C6">
            <v>820</v>
          </cell>
          <cell r="D6">
            <v>632</v>
          </cell>
          <cell r="E6">
            <v>1012</v>
          </cell>
        </row>
        <row r="7">
          <cell r="A7">
            <v>2541</v>
          </cell>
          <cell r="B7" t="str">
            <v>1/2 in free field, high sensitivity, condenser microphone, typical sensitivity = 45 mV/Pa , 200 VDC polarization</v>
          </cell>
          <cell r="C7">
            <v>820</v>
          </cell>
          <cell r="D7">
            <v>632</v>
          </cell>
          <cell r="E7">
            <v>1012</v>
          </cell>
        </row>
        <row r="8">
          <cell r="A8">
            <v>2559</v>
          </cell>
          <cell r="B8" t="str">
            <v>1/2 in random incidence, condenser microphone, typical sensitivity = 12 mV/Pa. 200 VDC polarization</v>
          </cell>
          <cell r="C8">
            <v>820</v>
          </cell>
          <cell r="D8">
            <v>632</v>
          </cell>
          <cell r="E8">
            <v>1012</v>
          </cell>
        </row>
        <row r="9">
          <cell r="A9">
            <v>2560</v>
          </cell>
          <cell r="B9" t="str">
            <v>1/2 in random incidence condenser microphone, typical sensitivity = 45 mV/Pa. 200 VDC polarization</v>
          </cell>
          <cell r="C9">
            <v>820</v>
          </cell>
          <cell r="D9">
            <v>632</v>
          </cell>
          <cell r="E9">
            <v>1012</v>
          </cell>
        </row>
        <row r="10">
          <cell r="A10">
            <v>2570</v>
          </cell>
          <cell r="B10" t="str">
            <v>1 in free-field, condenser microphone, typical sensitivity = 51 mV/Pa. 200 VDC polarization</v>
          </cell>
          <cell r="C10">
            <v>1200</v>
          </cell>
          <cell r="D10">
            <v>960</v>
          </cell>
          <cell r="E10">
            <v>1422</v>
          </cell>
        </row>
        <row r="11">
          <cell r="A11">
            <v>2575</v>
          </cell>
          <cell r="B11" t="str">
            <v>1 in random response, condenser microphone, typical sensitivity = 46 mV/Pa. 200 VDC polarization</v>
          </cell>
          <cell r="C11">
            <v>1200</v>
          </cell>
          <cell r="D11">
            <v>960</v>
          </cell>
          <cell r="E11">
            <v>1422</v>
          </cell>
        </row>
        <row r="12">
          <cell r="A12">
            <v>2640</v>
          </cell>
          <cell r="B12" t="str">
            <v>1/2" free field, side vented, condenser microphone, typical sensitivity = 14mV/Pa. 200 VDC polarization.</v>
          </cell>
          <cell r="C12">
            <v>1116</v>
          </cell>
          <cell r="D12">
            <v>948</v>
          </cell>
          <cell r="E12">
            <v>1516</v>
          </cell>
        </row>
        <row r="13">
          <cell r="A13" t="str">
            <v>2221</v>
          </cell>
          <cell r="B13" t="str">
            <v>Single channel power and amplification for precision mic, 7-pin LEMO input, internal batteries, 0 and 200 V polarization, flat (Z), A or C-WT, 0 to 50 dB gain range.</v>
          </cell>
          <cell r="C13">
            <v>1430</v>
          </cell>
          <cell r="D13">
            <v>1221</v>
          </cell>
          <cell r="E13">
            <v>1806</v>
          </cell>
        </row>
        <row r="14">
          <cell r="A14" t="str">
            <v>2565</v>
          </cell>
          <cell r="B14" t="str">
            <v>1/2 in random incidence condenser microphone for use with 426A12</v>
          </cell>
          <cell r="C14">
            <v>820</v>
          </cell>
          <cell r="D14">
            <v>632</v>
          </cell>
          <cell r="E14">
            <v>1012</v>
          </cell>
        </row>
        <row r="15">
          <cell r="A15" t="str">
            <v>375B02</v>
          </cell>
          <cell r="B15" t="str">
            <v>1/2" prepolarized free-field microphone Electret Class-2, typical sensitivity= 35.5 mV/Pa (±3 dB), 5 Hz to 20 kHz (± 3 dB).</v>
          </cell>
          <cell r="C15">
            <v>495</v>
          </cell>
          <cell r="D15">
            <v>421</v>
          </cell>
          <cell r="E15">
            <v>581</v>
          </cell>
        </row>
        <row r="16">
          <cell r="A16" t="str">
            <v>377A06</v>
          </cell>
          <cell r="B16" t="str">
            <v>1/2 in Free-Field, Prepolarized, 12.5 mV/Pa Microphone</v>
          </cell>
          <cell r="C16">
            <v>750</v>
          </cell>
          <cell r="D16">
            <v>637</v>
          </cell>
          <cell r="E16">
            <v>1019</v>
          </cell>
        </row>
        <row r="17">
          <cell r="A17" t="str">
            <v>377A12</v>
          </cell>
          <cell r="B17" t="str">
            <v>1/4" pressure, prepolarized condenser microphone typical sensitivity= 0.25 mV/Pa (±3 dB), 4 Hz to 20 kHz (±2 dB).</v>
          </cell>
          <cell r="C17">
            <v>910</v>
          </cell>
          <cell r="D17">
            <v>773</v>
          </cell>
          <cell r="E17">
            <v>1237</v>
          </cell>
        </row>
        <row r="18">
          <cell r="A18" t="str">
            <v>377A15</v>
          </cell>
          <cell r="B18" t="str">
            <v>1 in pressure response, prepolarized condenser microphone, typical sensitivity = 50 mV/Pa</v>
          </cell>
          <cell r="C18">
            <v>900</v>
          </cell>
          <cell r="D18">
            <v>765</v>
          </cell>
          <cell r="E18">
            <v>1224</v>
          </cell>
        </row>
        <row r="19">
          <cell r="A19" t="str">
            <v>377B02</v>
          </cell>
          <cell r="B19" t="str">
            <v>1/2" free-field, prepolarized condenser microphone, typical sensitivity= 50 mV/Pa (±1.5 dB), 3.15 Hz to 20 kHz (±2 dB).</v>
          </cell>
          <cell r="C19">
            <v>650</v>
          </cell>
          <cell r="D19">
            <v>552</v>
          </cell>
          <cell r="E19">
            <v>883</v>
          </cell>
        </row>
        <row r="20">
          <cell r="A20" t="str">
            <v>377B11</v>
          </cell>
          <cell r="B20" t="str">
            <v>1/2" pressure, prepolarized condenser microphone typical sensitivity= 50 mV/Pa (±1.5 dB), 3.15 Hz to 10 kHz (±2 dB).</v>
          </cell>
          <cell r="C20">
            <v>750</v>
          </cell>
          <cell r="D20">
            <v>637</v>
          </cell>
          <cell r="E20">
            <v>1019</v>
          </cell>
        </row>
        <row r="21">
          <cell r="A21" t="str">
            <v>377C01</v>
          </cell>
          <cell r="B21" t="str">
            <v>1/4" free-field, prepolarized condenser microphone, typical sensitivity= 2 mV/Pa (±3 dB), 5.4 Hz to 80 kHz (± 2 dB).</v>
          </cell>
          <cell r="C21">
            <v>810</v>
          </cell>
          <cell r="D21">
            <v>688</v>
          </cell>
          <cell r="E21">
            <v>1101</v>
          </cell>
        </row>
        <row r="22">
          <cell r="A22" t="str">
            <v>377C10</v>
          </cell>
          <cell r="B22" t="str">
            <v>1/4" pressure, prepolarized condenser microphone typical sensitivity= 1.0 mV/Pa (±3 dB), 4 Hz to 70 kHz (±2 dB).</v>
          </cell>
          <cell r="C22">
            <v>810</v>
          </cell>
          <cell r="D22">
            <v>688</v>
          </cell>
          <cell r="E22">
            <v>1101</v>
          </cell>
        </row>
        <row r="23">
          <cell r="A23" t="str">
            <v>377C13</v>
          </cell>
          <cell r="B23" t="str">
            <v>1/2" pressure, prepolarized condenser microphone typical sensitivity= 12.5 mV/Pa (±2 dB), 4 Hz to 12.5 kHz (±1 dB).</v>
          </cell>
          <cell r="C23">
            <v>750</v>
          </cell>
          <cell r="D23">
            <v>637</v>
          </cell>
          <cell r="E23">
            <v>1019</v>
          </cell>
        </row>
        <row r="24">
          <cell r="A24" t="str">
            <v>377C20</v>
          </cell>
          <cell r="B24" t="str">
            <v>1/2" random Incidence, prepolarized condenser microphone 50 mV/Pa (±1.5 dB), 3.15 to 16 kHz (±2 dB).</v>
          </cell>
          <cell r="C24">
            <v>750</v>
          </cell>
          <cell r="D24">
            <v>637</v>
          </cell>
          <cell r="E24">
            <v>1019</v>
          </cell>
        </row>
        <row r="25">
          <cell r="A25" t="str">
            <v>378B02</v>
          </cell>
          <cell r="B25" t="str">
            <v>1/2" prepolarized free-field condenser microphone, 50 mV/Pa (±1.5 dB), 3.15 Hz - 20 kHz (±2 dB) with 1/2" ICP preamplifier (426E01) and TEDS</v>
          </cell>
          <cell r="C25">
            <v>890</v>
          </cell>
          <cell r="D25">
            <v>756</v>
          </cell>
          <cell r="E25">
            <v>1210</v>
          </cell>
        </row>
        <row r="26">
          <cell r="A26" t="str">
            <v>378C20</v>
          </cell>
          <cell r="B26" t="str">
            <v>1/2" prepolarized random-incidence condenser microphone, 50 mV/Pa (±1.5 dB), 3.15 Hz - 12.5 kHz (±2 dB) with 1/2" ICP preamplifier (426E01) and TEDS.</v>
          </cell>
          <cell r="C26">
            <v>1120</v>
          </cell>
          <cell r="D26">
            <v>952</v>
          </cell>
          <cell r="E26">
            <v>1523</v>
          </cell>
        </row>
        <row r="27">
          <cell r="A27" t="str">
            <v>394C06</v>
          </cell>
          <cell r="B27" t="str">
            <v>Handheld shaker, 1g at 159.2 Hz (for up to 210 grams total weight of sensor, cable and mtg. accessories).</v>
          </cell>
          <cell r="C27">
            <v>1985</v>
          </cell>
          <cell r="D27">
            <v>1489</v>
          </cell>
          <cell r="E27">
            <v>2383</v>
          </cell>
        </row>
        <row r="28">
          <cell r="A28" t="str">
            <v>426A12</v>
          </cell>
          <cell r="B28" t="str">
            <v>Permanent outdoor preamplifier with electrostatic actuator, humidity reading, TEDS and supporting externally and pre-polarized microphones. (MIC not included)</v>
          </cell>
          <cell r="C28">
            <v>5388</v>
          </cell>
          <cell r="D28">
            <v>4580</v>
          </cell>
          <cell r="E28">
            <v>5725</v>
          </cell>
        </row>
        <row r="29">
          <cell r="A29" t="str">
            <v>426A12-FF</v>
          </cell>
          <cell r="B29" t="str">
            <v>Permanent outdoor preamplifier with electrostatic actuator, humidity reading, TEDS, for externally and pre-polarized microphones includes Free-field Microphone</v>
          </cell>
          <cell r="C29">
            <v>5926</v>
          </cell>
          <cell r="D29">
            <v>5037</v>
          </cell>
          <cell r="E29">
            <v>6296</v>
          </cell>
        </row>
        <row r="30">
          <cell r="A30" t="str">
            <v>426A12-NPT</v>
          </cell>
          <cell r="B30" t="str">
            <v>Connecting pipe for 426A12 onto TRP011, TRP019 or TRP20 (1½”x27” ISO 228-1 to NPT thread adapter)</v>
          </cell>
          <cell r="C30">
            <v>176</v>
          </cell>
          <cell r="D30">
            <v>150</v>
          </cell>
          <cell r="E30">
            <v>240</v>
          </cell>
        </row>
        <row r="31">
          <cell r="A31" t="str">
            <v>426A12-RI</v>
          </cell>
          <cell r="B31" t="str">
            <v>Permanent outdoor preamplifier with electrostatic actuator, humidity reading, TEDS, for externally and pre-polarized microphones, includes Random Incidence microphone</v>
          </cell>
          <cell r="C31">
            <v>5926</v>
          </cell>
          <cell r="D31">
            <v>5037</v>
          </cell>
          <cell r="E31">
            <v>6296</v>
          </cell>
        </row>
        <row r="32">
          <cell r="A32" t="str">
            <v>426B02</v>
          </cell>
          <cell r="B32" t="str">
            <v>In-line analog A-weighting filter (for ICP preamps (Type 1) requires 4 mA current supply, min.)</v>
          </cell>
          <cell r="C32">
            <v>310</v>
          </cell>
          <cell r="D32">
            <v>263</v>
          </cell>
          <cell r="E32">
            <v>421</v>
          </cell>
        </row>
        <row r="33">
          <cell r="A33" t="str">
            <v>426B03</v>
          </cell>
          <cell r="B33" t="str">
            <v>ICP microphone preamplifier 1/4" to be used with prepolarized condenser microphone.</v>
          </cell>
          <cell r="C33">
            <v>560</v>
          </cell>
          <cell r="D33">
            <v>476</v>
          </cell>
          <cell r="E33">
            <v>762</v>
          </cell>
        </row>
        <row r="34">
          <cell r="A34" t="str">
            <v>426E01</v>
          </cell>
          <cell r="B34" t="str">
            <v>ICP microphone preamplifier 1/2" to be used with prepolarized condenser microphone.</v>
          </cell>
          <cell r="C34">
            <v>420</v>
          </cell>
          <cell r="D34">
            <v>357</v>
          </cell>
          <cell r="E34">
            <v>571</v>
          </cell>
        </row>
        <row r="35">
          <cell r="A35" t="str">
            <v>426M11</v>
          </cell>
          <cell r="B35" t="str">
            <v>Short preamplifier for 1/2" prepolarized microphones with 5 ft integral cable and BNC connector</v>
          </cell>
          <cell r="C35">
            <v>1246</v>
          </cell>
          <cell r="D35">
            <v>997</v>
          </cell>
          <cell r="E35">
            <v>1994</v>
          </cell>
        </row>
        <row r="36">
          <cell r="A36" t="str">
            <v>703P</v>
          </cell>
          <cell r="B36" t="str">
            <v xml:space="preserve">Type 2 Noise Dosimeter 703P with case (CCS018), windscreen (WS006), microphone assembly (MPR001) and microphone clip. </v>
          </cell>
          <cell r="C36">
            <v>995</v>
          </cell>
          <cell r="D36">
            <v>895</v>
          </cell>
          <cell r="E36">
            <v>1432</v>
          </cell>
        </row>
        <row r="37">
          <cell r="A37" t="str">
            <v>703P-ATEX</v>
          </cell>
          <cell r="B37" t="str">
            <v>Type 2 Noise Dosimeter 703P-ATEX with case (CCS027), windscreen (WS006), microphone assembly (MPR001-ATEX) and microphone clip.</v>
          </cell>
          <cell r="C37">
            <v>1200</v>
          </cell>
          <cell r="D37">
            <v>1024</v>
          </cell>
          <cell r="E37">
            <v>1638</v>
          </cell>
        </row>
        <row r="38">
          <cell r="A38" t="str">
            <v>703P-ATEX-PK1</v>
          </cell>
          <cell r="B38" t="str">
            <v>1x 703P-ATEX with Blaze software, incl. DVX010 USB to PC connection.</v>
          </cell>
          <cell r="C38">
            <v>1517</v>
          </cell>
          <cell r="D38">
            <v>1281</v>
          </cell>
          <cell r="E38">
            <v>1707</v>
          </cell>
        </row>
        <row r="39">
          <cell r="A39" t="str">
            <v>703P-ATEX-PK2</v>
          </cell>
          <cell r="B39" t="str">
            <v>1x 703P-ATEX with Blaze software, case (CCS021) and calibrator (CAL150), incl. DVX010 USB to PC connection.</v>
          </cell>
          <cell r="C39">
            <v>1681</v>
          </cell>
          <cell r="D39">
            <v>1609</v>
          </cell>
          <cell r="E39">
            <v>2160</v>
          </cell>
        </row>
        <row r="40">
          <cell r="A40" t="str">
            <v>703P-PK1</v>
          </cell>
          <cell r="B40" t="str">
            <v>1x 703P with Blaze software, incl. DVX010 USB to PC connection.</v>
          </cell>
          <cell r="C40">
            <v>1517</v>
          </cell>
          <cell r="D40">
            <v>1281</v>
          </cell>
          <cell r="E40">
            <v>1707</v>
          </cell>
        </row>
        <row r="41">
          <cell r="A41" t="str">
            <v>703P-PK2</v>
          </cell>
          <cell r="B41" t="str">
            <v>1x 703P with Blaze software, case (CCS021) and calibrator (CAL150), incl. DVX010 USB to PC connection.</v>
          </cell>
          <cell r="C41">
            <v>1681</v>
          </cell>
          <cell r="D41">
            <v>1609</v>
          </cell>
          <cell r="E41">
            <v>2160</v>
          </cell>
        </row>
        <row r="42">
          <cell r="A42" t="str">
            <v>703P-PK3</v>
          </cell>
          <cell r="B42" t="str">
            <v>5x 703P with Blaze software, incl. DVX010 USB to PC connection.</v>
          </cell>
          <cell r="C42">
            <v>5176</v>
          </cell>
          <cell r="D42">
            <v>4869</v>
          </cell>
          <cell r="E42">
            <v>6658</v>
          </cell>
        </row>
        <row r="43">
          <cell r="A43" t="str">
            <v>703P-PK4</v>
          </cell>
          <cell r="B43" t="str">
            <v>5x 703P with Blaze software, case (CCS019) and calibrator (CAL150), incl. DVX010 USB to PC connection.</v>
          </cell>
          <cell r="C43">
            <v>5600</v>
          </cell>
          <cell r="D43">
            <v>5095</v>
          </cell>
          <cell r="E43">
            <v>6973</v>
          </cell>
        </row>
        <row r="44">
          <cell r="A44" t="str">
            <v>703P-PK5</v>
          </cell>
          <cell r="B44" t="str">
            <v>4x 703P, 1x 706RC with Blaze software, case (CCS019) and calibrator (CAL150), incl. DVX010 USB to PC connection.</v>
          </cell>
          <cell r="C44">
            <v>5750</v>
          </cell>
          <cell r="D44">
            <v>5300</v>
          </cell>
          <cell r="E44">
            <v>7358</v>
          </cell>
        </row>
        <row r="45">
          <cell r="A45" t="str">
            <v>705P</v>
          </cell>
          <cell r="B45" t="str">
            <v>Type 2 noise dosimeter 705P, windscreen (WS006), microphone assembly (MPR001) and microphone clip.</v>
          </cell>
          <cell r="C45">
            <v>1190</v>
          </cell>
          <cell r="D45">
            <v>1125</v>
          </cell>
          <cell r="E45">
            <v>1553</v>
          </cell>
        </row>
        <row r="46">
          <cell r="A46" t="str">
            <v>705P-ATEX</v>
          </cell>
          <cell r="B46" t="str">
            <v>Type 2 Noise Dosimeter 705P-ATEX, windscreen (WS006), microphone assembly (MPR001-ATEX) and microphone clip.</v>
          </cell>
          <cell r="C46">
            <v>1350</v>
          </cell>
          <cell r="D46">
            <v>1215</v>
          </cell>
          <cell r="E46">
            <v>1553</v>
          </cell>
        </row>
        <row r="47">
          <cell r="A47" t="str">
            <v>705P-ATEX-PK1</v>
          </cell>
          <cell r="B47" t="str">
            <v>1x 705P-ATEX with Blaze software, incl. DVX010 USB to PC connection.</v>
          </cell>
          <cell r="C47">
            <v>1620</v>
          </cell>
          <cell r="D47">
            <v>1486</v>
          </cell>
          <cell r="E47">
            <v>1990</v>
          </cell>
        </row>
        <row r="48">
          <cell r="A48" t="str">
            <v>705P-ATEX-PK2</v>
          </cell>
          <cell r="B48" t="str">
            <v>1x 705P-ATEX with Blaze software, case (CCS022) and calibrator (CAL150), incl. DVX010 USB to PC connection.</v>
          </cell>
          <cell r="C48">
            <v>1835</v>
          </cell>
          <cell r="D48">
            <v>1679</v>
          </cell>
          <cell r="E48">
            <v>2254</v>
          </cell>
        </row>
        <row r="49">
          <cell r="A49" t="str">
            <v>705P-ATEX-PK3</v>
          </cell>
          <cell r="B49" t="str">
            <v>5x 705P-ATEX with Blaze software, incl. DVX010 USB to PC connection.</v>
          </cell>
          <cell r="C49">
            <v>6400</v>
          </cell>
          <cell r="D49">
            <v>5760</v>
          </cell>
          <cell r="E49">
            <v>7776</v>
          </cell>
        </row>
        <row r="50">
          <cell r="A50" t="str">
            <v>705P-ATEX-PK4</v>
          </cell>
          <cell r="B50" t="str">
            <v>5x 705P-ATEX with Blaze software, case (CCS023) and calibrator (CAL150), incl. DVX010 USB to PC connection.</v>
          </cell>
          <cell r="C50">
            <v>6700</v>
          </cell>
          <cell r="D50">
            <v>6030</v>
          </cell>
          <cell r="E50">
            <v>8140</v>
          </cell>
        </row>
        <row r="51">
          <cell r="A51" t="str">
            <v>705P-PK1</v>
          </cell>
          <cell r="B51" t="str">
            <v>1x 705P with Blaze software, incl. DVX010 USB to PC connection.</v>
          </cell>
          <cell r="C51">
            <v>1620</v>
          </cell>
          <cell r="D51">
            <v>1486</v>
          </cell>
          <cell r="E51">
            <v>1990</v>
          </cell>
        </row>
        <row r="52">
          <cell r="A52" t="str">
            <v>705P-PK2</v>
          </cell>
          <cell r="B52" t="str">
            <v>1x 705P with Blaze software, case (CCS022) and calibrator (CAL150), incl. DVX010 USB to PC connection.</v>
          </cell>
          <cell r="C52">
            <v>1835</v>
          </cell>
          <cell r="D52">
            <v>1679</v>
          </cell>
          <cell r="E52">
            <v>2254</v>
          </cell>
        </row>
        <row r="53">
          <cell r="A53" t="str">
            <v>705P-PK3</v>
          </cell>
          <cell r="B53" t="str">
            <v>5x 705P with Blaze software, incl. DVX010 USB to PC connection.</v>
          </cell>
          <cell r="C53">
            <v>6135</v>
          </cell>
          <cell r="D53">
            <v>5550</v>
          </cell>
          <cell r="E53">
            <v>7776</v>
          </cell>
        </row>
        <row r="54">
          <cell r="A54" t="str">
            <v>705P-PK4</v>
          </cell>
          <cell r="B54" t="str">
            <v>5x 705P with Blaze software, case (CCS023) and calibrator (CAL150), incl. DVX010 USB to PC connection.</v>
          </cell>
          <cell r="C54">
            <v>6600</v>
          </cell>
          <cell r="D54">
            <v>5970</v>
          </cell>
          <cell r="E54">
            <v>8140</v>
          </cell>
        </row>
        <row r="55">
          <cell r="A55" t="str">
            <v>705P-PK5</v>
          </cell>
          <cell r="B55" t="str">
            <v>4x 705P, 1x 706RC with Blaze software, case (CCS023) and calibrator (CAL150), incl. DVX010 USB to PC connection</v>
          </cell>
          <cell r="C55">
            <v>6800</v>
          </cell>
          <cell r="D55">
            <v>6120</v>
          </cell>
          <cell r="E55">
            <v>8262</v>
          </cell>
        </row>
        <row r="56">
          <cell r="A56" t="str">
            <v>705P-PK6</v>
          </cell>
          <cell r="B56" t="str">
            <v>5x 705P, 1x 706RC with Blaze software, case (CCS023), and calibrator (CAL150) incl. DVX010 USB to PC connection.</v>
          </cell>
          <cell r="C56">
            <v>7867</v>
          </cell>
          <cell r="D56">
            <v>6967</v>
          </cell>
          <cell r="E56">
            <v>9842</v>
          </cell>
        </row>
        <row r="57">
          <cell r="A57" t="str">
            <v>705P-PK7</v>
          </cell>
          <cell r="B57" t="str">
            <v>10x 705P with Blaze software, case (CCS024) and calibrator (CAL150), incl. DVX010 USB to PC connection.</v>
          </cell>
          <cell r="C57">
            <v>12300</v>
          </cell>
          <cell r="D57">
            <v>11200</v>
          </cell>
          <cell r="E57">
            <v>15795</v>
          </cell>
        </row>
        <row r="58">
          <cell r="A58" t="str">
            <v>705P-PK8</v>
          </cell>
          <cell r="B58" t="str">
            <v>10x 705P, 1x 706RC with Blaze software, case (CCS024) and calibrator (CAL150), incl. DVX010 USB to PC connection.</v>
          </cell>
          <cell r="C58">
            <v>13600</v>
          </cell>
          <cell r="D58">
            <v>12040</v>
          </cell>
          <cell r="E58">
            <v>17618</v>
          </cell>
        </row>
        <row r="59">
          <cell r="A59" t="str">
            <v>706RC</v>
          </cell>
          <cell r="B59" t="str">
            <v xml:space="preserve">Type 2 SLM/noise dosimeter 706RC with case (CCS018), windscreen (WS006), microphone assembly (MPR001) and microphone clip. </v>
          </cell>
          <cell r="C59">
            <v>1490</v>
          </cell>
          <cell r="D59">
            <v>1175</v>
          </cell>
          <cell r="E59">
            <v>1663</v>
          </cell>
        </row>
        <row r="60">
          <cell r="A60" t="str">
            <v>706RC-ATEX</v>
          </cell>
          <cell r="B60" t="str">
            <v>Type 2 SLM/Noise Dosimeter 706RC-ATEX with case (CCS027), windscreen (WS006), microphone assembly (MPR001-ATEX) and microphone clip.</v>
          </cell>
          <cell r="C60">
            <v>1527</v>
          </cell>
          <cell r="D60">
            <v>1204</v>
          </cell>
          <cell r="E60">
            <v>1663</v>
          </cell>
        </row>
        <row r="61">
          <cell r="A61" t="str">
            <v>706RC-ATEX-PK1</v>
          </cell>
          <cell r="B61" t="str">
            <v>1x 706RC-ATEX with Blaze Software, incl. DVX010 USB to PC connection.</v>
          </cell>
          <cell r="C61">
            <v>2030</v>
          </cell>
          <cell r="D61">
            <v>1589</v>
          </cell>
          <cell r="E61">
            <v>2131</v>
          </cell>
        </row>
        <row r="62">
          <cell r="A62" t="str">
            <v>706RC-ATEX-PK2</v>
          </cell>
          <cell r="B62" t="str">
            <v>1x 706RC-ATEX with Blaze Software, case (CCS021) and calibrator (CAL150), incl. DVX010 USB to PC connection.</v>
          </cell>
          <cell r="C62">
            <v>2450</v>
          </cell>
          <cell r="D62">
            <v>1845</v>
          </cell>
          <cell r="E62">
            <v>2485</v>
          </cell>
        </row>
        <row r="63">
          <cell r="A63" t="str">
            <v>706RC-ATEX-PK4</v>
          </cell>
          <cell r="B63" t="str">
            <v>5x 706RC-ATEX with Blaze software, case (CCS019) and calibrator (CAL150), incl. DVX010 USB to PC connection.</v>
          </cell>
          <cell r="C63">
            <v>8292</v>
          </cell>
          <cell r="D63">
            <v>6601</v>
          </cell>
          <cell r="E63">
            <v>9063</v>
          </cell>
        </row>
        <row r="64">
          <cell r="A64" t="str">
            <v>706RC-PK1</v>
          </cell>
          <cell r="B64" t="str">
            <v>1x 706RC with Blaze Software, incl. DVX010 USB to PC connection.</v>
          </cell>
          <cell r="C64">
            <v>2030</v>
          </cell>
          <cell r="D64">
            <v>1589</v>
          </cell>
          <cell r="E64">
            <v>2131</v>
          </cell>
        </row>
        <row r="65">
          <cell r="A65" t="str">
            <v>706RC-PK2</v>
          </cell>
          <cell r="B65" t="str">
            <v>1x 706RC with Blaze Software, case (CCS021) and calibrator (CAL150), incl. DVX010 USB to PC connection.</v>
          </cell>
          <cell r="C65">
            <v>2450</v>
          </cell>
          <cell r="D65">
            <v>1845</v>
          </cell>
          <cell r="E65">
            <v>2485</v>
          </cell>
        </row>
        <row r="66">
          <cell r="A66" t="str">
            <v>706RC-PK4</v>
          </cell>
          <cell r="B66" t="str">
            <v>5x 706RC with Blaze software, case (CCS019) and calibrator (CAL150), incl. DVX010 USB to PC connection.</v>
          </cell>
          <cell r="C66">
            <v>8292</v>
          </cell>
          <cell r="D66">
            <v>6601</v>
          </cell>
          <cell r="E66">
            <v>9063</v>
          </cell>
        </row>
        <row r="67">
          <cell r="A67" t="str">
            <v>824-2541</v>
          </cell>
          <cell r="B67" t="str">
            <v>Type 1 sound level meter/real time analyzer. Incl 2541 microphone, preamp (PRM902), access (824-ACC). Firmware incl 824-ISM, 824-SSA, 824-LOG, and SWW-824-UTIL software.</v>
          </cell>
          <cell r="C67">
            <v>5795</v>
          </cell>
          <cell r="D67">
            <v>4180</v>
          </cell>
          <cell r="E67">
            <v>6680</v>
          </cell>
        </row>
        <row r="68">
          <cell r="A68" t="str">
            <v>824-ACC</v>
          </cell>
          <cell r="B68" t="str">
            <v>824 Accessory kit: carrying case w/ foam (CCS001), CBL006, CBL042, EXA010, BAT010, WS001, AM814.06 and PSA027</v>
          </cell>
          <cell r="C68">
            <v>722</v>
          </cell>
          <cell r="D68">
            <v>613</v>
          </cell>
          <cell r="E68">
            <v>979</v>
          </cell>
        </row>
        <row r="69">
          <cell r="A69" t="str">
            <v>824-AUD</v>
          </cell>
          <cell r="B69" t="str">
            <v xml:space="preserve">Audiometer calibration firmware option for the System 824. </v>
          </cell>
          <cell r="C69">
            <v>2045</v>
          </cell>
          <cell r="D69">
            <v>1826</v>
          </cell>
          <cell r="E69">
            <v>2920</v>
          </cell>
        </row>
        <row r="70">
          <cell r="A70" t="str">
            <v>824-FF</v>
          </cell>
          <cell r="B70" t="str">
            <v>Type 1 SLM/real time analyzer. Incl. 1/2" FF high sens. prepolarized microphone, preamp (PRM902), and access (824-ACC). Firmware modules 824-ISM, 824-SSA, and 824-LOG.</v>
          </cell>
          <cell r="C70">
            <v>6364</v>
          </cell>
          <cell r="D70">
            <v>4773</v>
          </cell>
          <cell r="E70">
            <v>7637</v>
          </cell>
        </row>
        <row r="71">
          <cell r="A71" t="str">
            <v>824-FFT</v>
          </cell>
          <cell r="B71" t="str">
            <v>Adds 400 line FFT measurement capability. Hanning, Rectangular and Flat-Top windows provided. Allows storage of FFT snapshots.</v>
          </cell>
          <cell r="C71">
            <v>1230</v>
          </cell>
          <cell r="D71">
            <v>1053</v>
          </cell>
          <cell r="E71">
            <v>1684</v>
          </cell>
        </row>
        <row r="72">
          <cell r="A72" t="str">
            <v>824-LOG</v>
          </cell>
          <cell r="B72" t="str">
            <v xml:space="preserve">Adds LOG firmware option for logging incl. 'Any Data' (simultaneous S, F, I detectors and A, C, and Flat weighting.) </v>
          </cell>
          <cell r="C72">
            <v>1845</v>
          </cell>
          <cell r="D72">
            <v>1292</v>
          </cell>
          <cell r="E72">
            <v>2066</v>
          </cell>
        </row>
        <row r="73">
          <cell r="A73" t="str">
            <v>824-RE</v>
          </cell>
          <cell r="B73" t="str">
            <v>Type 1 sound level meter/real time analyzer. Includes 1/2" RI high sens. microphone, preamp (PRM902) and access (824-ACC). Firmware modules 824-ISM, 824-SSA, and 824-LOG.</v>
          </cell>
          <cell r="C73">
            <v>6364</v>
          </cell>
          <cell r="D73">
            <v>4773</v>
          </cell>
          <cell r="E73">
            <v>7637</v>
          </cell>
        </row>
        <row r="74">
          <cell r="A74" t="str">
            <v>824-RTA</v>
          </cell>
          <cell r="B74" t="str">
            <v>Adds RTA firmware module for fast spectral auto store (up to 400 spectra per second) and performing room acoustics measurements.</v>
          </cell>
          <cell r="C74">
            <v>815</v>
          </cell>
          <cell r="D74">
            <v>646</v>
          </cell>
          <cell r="E74">
            <v>1033</v>
          </cell>
        </row>
        <row r="75">
          <cell r="A75" t="str">
            <v>824S</v>
          </cell>
          <cell r="B75" t="str">
            <v xml:space="preserve">Type 1 sound level meter. Incl preamp (PRM902), windscreen (WS001), accessories (824S-ACC). Firmware module 824-ISM and SWW-824-UTIL software. Microphone not included. </v>
          </cell>
          <cell r="C75">
            <v>3795</v>
          </cell>
          <cell r="D75">
            <v>3226</v>
          </cell>
          <cell r="E75">
            <v>5162</v>
          </cell>
        </row>
        <row r="76">
          <cell r="A76" t="str">
            <v>824S-2541</v>
          </cell>
          <cell r="B76" t="str">
            <v>Type 1 sound level meter. Includes 2541, preamp (PRM902), Accessories (824S-ACC). Firmware module 824-ISM and SWW-824-UTIL software</v>
          </cell>
          <cell r="C76">
            <v>4230</v>
          </cell>
          <cell r="D76">
            <v>3596</v>
          </cell>
          <cell r="E76">
            <v>5754</v>
          </cell>
        </row>
        <row r="77">
          <cell r="A77" t="str">
            <v>824S-ACC</v>
          </cell>
          <cell r="B77" t="str">
            <v>824 Accessory kit: CBL006, BAT010, WS001, AM814.06 and PSA027</v>
          </cell>
          <cell r="C77">
            <v>251</v>
          </cell>
          <cell r="D77">
            <v>195</v>
          </cell>
          <cell r="E77">
            <v>269</v>
          </cell>
        </row>
        <row r="78">
          <cell r="A78" t="str">
            <v>824S-FF</v>
          </cell>
          <cell r="B78" t="str">
            <v>Type 1 sound level meter. Incl 1/2" FF, high sens, prepolarized mic, preamp (PRM902), and accessories (824S-ACC). Firmware 824-ISM and SWW-824-UTIL software.</v>
          </cell>
          <cell r="C78">
            <v>4230</v>
          </cell>
          <cell r="D78">
            <v>3596</v>
          </cell>
          <cell r="E78">
            <v>5754</v>
          </cell>
        </row>
        <row r="79">
          <cell r="A79" t="str">
            <v>824S-RE</v>
          </cell>
          <cell r="B79" t="str">
            <v>Type 1 sound level meter. Incl 1/2" RI, high sensitivity mic, preamp (PRM902), accessories (824S-ACC). Firmware 824-ISM and SWW-824-UTIL software.</v>
          </cell>
          <cell r="C79">
            <v>4230</v>
          </cell>
          <cell r="D79">
            <v>3596</v>
          </cell>
          <cell r="E79">
            <v>5754</v>
          </cell>
        </row>
        <row r="80">
          <cell r="A80" t="str">
            <v>824S-REL</v>
          </cell>
          <cell r="B80" t="str">
            <v>Type 1 sound level meter. Incl 1/2" RI, low sens, microphone, preamp (PRM902), accessories (824S-ACC). Firmware module 824-ISM and SWW-824-UTIL software</v>
          </cell>
          <cell r="C80">
            <v>4230</v>
          </cell>
          <cell r="D80">
            <v>3596</v>
          </cell>
          <cell r="E80">
            <v>5754</v>
          </cell>
        </row>
        <row r="81">
          <cell r="A81" t="str">
            <v>824-SSA</v>
          </cell>
          <cell r="B81" t="str">
            <v>Sound Spectrum Analyzer module for the 824. Incl the 'Any Data' (simultaneous S, F, I detectors and A, C, and Flat freq weighting)</v>
          </cell>
          <cell r="C81">
            <v>1845</v>
          </cell>
          <cell r="D81">
            <v>1292</v>
          </cell>
          <cell r="E81">
            <v>2066</v>
          </cell>
        </row>
        <row r="82">
          <cell r="A82" t="str">
            <v>831-ACC</v>
          </cell>
          <cell r="B82" t="str">
            <v>Accessory kit for Model 831 sound level meter, which includes case (831-CCS), battery (4-AA), power supply w/ USB cable (PSA029) and windscreen (WS001).</v>
          </cell>
          <cell r="C82">
            <v>335</v>
          </cell>
          <cell r="D82">
            <v>252</v>
          </cell>
          <cell r="E82">
            <v>403</v>
          </cell>
        </row>
        <row r="83">
          <cell r="A83" t="str">
            <v>831-BDOOR</v>
          </cell>
          <cell r="B83" t="str">
            <v>831 replacement battery door</v>
          </cell>
          <cell r="C83">
            <v>13</v>
          </cell>
          <cell r="D83">
            <v>12</v>
          </cell>
          <cell r="E83">
            <v>17</v>
          </cell>
        </row>
        <row r="84">
          <cell r="A84" t="str">
            <v>831-BDOOR-LNE</v>
          </cell>
          <cell r="B84" t="str">
            <v>831 replacement battery door for France with LNE back label</v>
          </cell>
          <cell r="C84">
            <v>21</v>
          </cell>
          <cell r="D84">
            <v>21</v>
          </cell>
          <cell r="E84">
            <v>34</v>
          </cell>
        </row>
        <row r="85">
          <cell r="A85" t="str">
            <v>831C</v>
          </cell>
          <cell r="B85" t="str">
            <v>SoundAdvisor model 831C class 1 sound level meter without microphone or preamplifier</v>
          </cell>
          <cell r="C85">
            <v>2445</v>
          </cell>
          <cell r="D85">
            <v>1834</v>
          </cell>
          <cell r="E85">
            <v>2947</v>
          </cell>
        </row>
        <row r="86">
          <cell r="A86" t="str">
            <v>831C-ACC</v>
          </cell>
          <cell r="B86" t="str">
            <v>Accessory kit for SoundAdvisor model 831C sound level meter, which includes case (831-CCS), batteries (4-AA), power supply w/ USB cable (PSA029), WiFi dongle (DVX014), G4 LD Utility and windscreen (WS001)</v>
          </cell>
          <cell r="C86">
            <v>335</v>
          </cell>
          <cell r="D86">
            <v>241</v>
          </cell>
          <cell r="E86">
            <v>386</v>
          </cell>
        </row>
        <row r="87">
          <cell r="A87" t="str">
            <v>831C-BDOOR</v>
          </cell>
          <cell r="B87" t="str">
            <v>831C replacement battery door</v>
          </cell>
          <cell r="C87">
            <v>13</v>
          </cell>
          <cell r="D87">
            <v>12</v>
          </cell>
          <cell r="E87">
            <v>17</v>
          </cell>
        </row>
        <row r="88">
          <cell r="A88" t="str">
            <v>831-CCS</v>
          </cell>
          <cell r="B88" t="str">
            <v>Hard shell case for Model 831 Sound Level Meter</v>
          </cell>
          <cell r="C88">
            <v>216</v>
          </cell>
          <cell r="D88">
            <v>183</v>
          </cell>
          <cell r="E88">
            <v>295</v>
          </cell>
        </row>
        <row r="89">
          <cell r="A89" t="str">
            <v>831C-ELA</v>
          </cell>
          <cell r="B89" t="str">
            <v>Upgrade for SoundAdvisor model 831C sound level meter. Exceedance based logging analysis with event, interval and daily histories.</v>
          </cell>
          <cell r="C89">
            <v>1425</v>
          </cell>
          <cell r="D89">
            <v>570</v>
          </cell>
          <cell r="E89">
            <v>941</v>
          </cell>
        </row>
        <row r="90">
          <cell r="A90" t="str">
            <v>831C-ENV</v>
          </cell>
          <cell r="B90" t="str">
            <v>SoundAdvisor model 831C class 1 sound level meter base kit for env noise. Includes EPS2116, PRM2103-FF, CBL203-20, PSA032 and firmware options 831C-LOG, 831C-OB3, 831C-ELA, 831C-SR &amp; 831C-SW</v>
          </cell>
          <cell r="C90">
            <v>8970</v>
          </cell>
          <cell r="D90">
            <v>5290</v>
          </cell>
          <cell r="E90">
            <v>8464</v>
          </cell>
        </row>
        <row r="91">
          <cell r="A91" t="str">
            <v>831C-FF</v>
          </cell>
          <cell r="B91" t="str">
            <v>SoundAdvisor model 831C class 1 sound level meter with free-field pre-polarized precision condenser microphone (50mV/Pa), preamplifier (PRM831), accessory kit (831C-ACC)</v>
          </cell>
          <cell r="C91">
            <v>3990</v>
          </cell>
          <cell r="D91">
            <v>2953</v>
          </cell>
          <cell r="E91">
            <v>4725</v>
          </cell>
        </row>
        <row r="92">
          <cell r="A92" t="str">
            <v>831C-FF-KIT1</v>
          </cell>
          <cell r="B92" t="str">
            <v>SoundAdvisor  831C-FF with DVX012 and firmware options 831C-LOG, 831C-OB3, 831C-ELA &amp; 831C-SR</v>
          </cell>
          <cell r="C92">
            <v>7995</v>
          </cell>
          <cell r="D92">
            <v>4077</v>
          </cell>
          <cell r="E92">
            <v>6407</v>
          </cell>
        </row>
        <row r="93">
          <cell r="A93" t="str">
            <v>831C-FF-KIT2</v>
          </cell>
          <cell r="B93" t="str">
            <v>SoundAdvisor  831C-FF with firmware options 831C-LOG &amp; 831C-OB3</v>
          </cell>
          <cell r="C93">
            <v>5995</v>
          </cell>
          <cell r="D93">
            <v>3477</v>
          </cell>
          <cell r="E93">
            <v>5464</v>
          </cell>
        </row>
        <row r="94">
          <cell r="A94" t="str">
            <v>831C-LOG</v>
          </cell>
          <cell r="B94" t="str">
            <v>Upgrade SoundAdvisor model 831C sound level meter with logging of time histories with interval from 2.5 ms to 24 hours.</v>
          </cell>
          <cell r="C94">
            <v>1425</v>
          </cell>
          <cell r="D94">
            <v>570</v>
          </cell>
          <cell r="E94">
            <v>941</v>
          </cell>
        </row>
        <row r="95">
          <cell r="A95" t="str">
            <v>831C-LOWN</v>
          </cell>
          <cell r="B95" t="str">
            <v>SoundAdvisor Model 831C sound level meter with 378A04 low noise, ICP microphone and preamplifier (450 mV/Pa),  accessory kit (831C-ACC) and ICP adapter (ADP074)</v>
          </cell>
          <cell r="C95">
            <v>5875</v>
          </cell>
          <cell r="D95">
            <v>4830</v>
          </cell>
          <cell r="E95">
            <v>5875</v>
          </cell>
        </row>
        <row r="96">
          <cell r="A96" t="str">
            <v>831C-MSR</v>
          </cell>
          <cell r="B96" t="str">
            <v>Option for SoundAdvisor model 831C sound level meter.  Measurement history plus sound recording.</v>
          </cell>
          <cell r="C96">
            <v>1425</v>
          </cell>
          <cell r="D96">
            <v>570</v>
          </cell>
          <cell r="E96">
            <v>941</v>
          </cell>
        </row>
        <row r="97">
          <cell r="A97" t="str">
            <v>831C-OB3</v>
          </cell>
          <cell r="B97" t="str">
            <v>Upgrade SoundAdvisor model 831C sound level meter with real-time 1/1 &amp; 1/3 octave filters</v>
          </cell>
          <cell r="C97">
            <v>1425</v>
          </cell>
          <cell r="D97">
            <v>570</v>
          </cell>
          <cell r="E97">
            <v>941</v>
          </cell>
        </row>
        <row r="98">
          <cell r="A98" t="str">
            <v>831C-RI</v>
          </cell>
          <cell r="B98" t="str">
            <v>SoundAdvisor model 831C class 1 sound level meter with random-incidence pre-polarized condenser microphone (50mV/Pa), preamplifier (PRM831), accessory kit (831C-ACC)</v>
          </cell>
          <cell r="C98">
            <v>3990</v>
          </cell>
          <cell r="D98">
            <v>2953</v>
          </cell>
          <cell r="E98">
            <v>4725</v>
          </cell>
        </row>
        <row r="99">
          <cell r="A99" t="str">
            <v>831C-RI-KIT1</v>
          </cell>
          <cell r="B99" t="str">
            <v>SoundAdvisor  831C-RI with DVX012 and firmware options 831C-LOG, 831C-OB3, 831C-ELA &amp; 831C-SR</v>
          </cell>
          <cell r="C99">
            <v>7995</v>
          </cell>
          <cell r="D99">
            <v>4077</v>
          </cell>
          <cell r="E99">
            <v>6407</v>
          </cell>
        </row>
        <row r="100">
          <cell r="A100" t="str">
            <v>831C-RPT</v>
          </cell>
          <cell r="B100" t="str">
            <v>SoundAdvisor model 831C sound level meter certification test report. Certificate for SLM, preamplifier and microphone. For new purchases only</v>
          </cell>
          <cell r="C100">
            <v>62</v>
          </cell>
          <cell r="D100">
            <v>52</v>
          </cell>
          <cell r="E100">
            <v>72</v>
          </cell>
        </row>
        <row r="101">
          <cell r="A101" t="str">
            <v>831C-SR</v>
          </cell>
          <cell r="B101" t="str">
            <v>Upgrade SoundAdvisor model 831C sound level meter with sound recording. Adds sound snapshot on demand or on events. In 831C, adds file compression</v>
          </cell>
          <cell r="C101">
            <v>1150</v>
          </cell>
          <cell r="D101">
            <v>460</v>
          </cell>
          <cell r="E101">
            <v>759</v>
          </cell>
        </row>
        <row r="102">
          <cell r="A102" t="str">
            <v>831C-SW</v>
          </cell>
          <cell r="B102" t="str">
            <v>Option for direct USB support of Sierra Wireless RV-50 gateway</v>
          </cell>
          <cell r="C102">
            <v>1425</v>
          </cell>
          <cell r="D102">
            <v>570</v>
          </cell>
          <cell r="E102">
            <v>941</v>
          </cell>
        </row>
        <row r="103">
          <cell r="A103" t="str">
            <v>831-ELA</v>
          </cell>
          <cell r="B103" t="str">
            <v>Upgrade for Model 831 sound level meter. Exceedance based logging analysis with event, interval and daily histories.</v>
          </cell>
          <cell r="C103">
            <v>1425</v>
          </cell>
          <cell r="D103">
            <v>802</v>
          </cell>
          <cell r="E103">
            <v>1425</v>
          </cell>
        </row>
        <row r="104">
          <cell r="A104" t="str">
            <v>831-FF</v>
          </cell>
          <cell r="B104" t="str">
            <v>Model 831 sound level meter with Class-1 free-field pre-polarized precision condenser microphone (50mV/Pa), preamplifier (PRM831), accessory kit (831-ACC) and LD G4 Utility software</v>
          </cell>
          <cell r="C104">
            <v>3990</v>
          </cell>
          <cell r="D104">
            <v>2917</v>
          </cell>
          <cell r="E104">
            <v>4668</v>
          </cell>
        </row>
        <row r="105">
          <cell r="A105" t="str">
            <v>831-FFT</v>
          </cell>
          <cell r="B105" t="str">
            <v>Upgrade for Model 831 sound level meter.  FFT analysis.</v>
          </cell>
          <cell r="C105">
            <v>1425</v>
          </cell>
          <cell r="D105">
            <v>802</v>
          </cell>
          <cell r="E105">
            <v>1425</v>
          </cell>
        </row>
        <row r="106">
          <cell r="A106" t="str">
            <v>831-FST</v>
          </cell>
          <cell r="B106" t="str">
            <v>Upgrade Model 831 sound level meter to logging of time histories with interval from 2.5 msec to 24hrs (requires 831-LOG &amp; 831-OB3).</v>
          </cell>
          <cell r="C106">
            <v>1425</v>
          </cell>
          <cell r="D106">
            <v>802</v>
          </cell>
          <cell r="E106">
            <v>1425</v>
          </cell>
        </row>
        <row r="107">
          <cell r="A107" t="str">
            <v>831-IH</v>
          </cell>
          <cell r="B107" t="str">
            <v>Upgrade for Model 831 sound level meter. Industrial Hygiene feature.</v>
          </cell>
          <cell r="C107">
            <v>410</v>
          </cell>
          <cell r="D107">
            <v>231</v>
          </cell>
          <cell r="E107">
            <v>410</v>
          </cell>
        </row>
        <row r="108">
          <cell r="A108" t="str">
            <v>831-INT-ET</v>
          </cell>
          <cell r="B108" t="str">
            <v>Model 831 Docking Station with Ethernet (RJ45) connecting to power supply, weather sensors, batteries, charger and USB peripherals</v>
          </cell>
          <cell r="C108">
            <v>2204</v>
          </cell>
          <cell r="D108">
            <v>1794</v>
          </cell>
          <cell r="E108">
            <v>2409</v>
          </cell>
        </row>
        <row r="109">
          <cell r="A109" t="str">
            <v>831-INT-EU</v>
          </cell>
          <cell r="B109" t="str">
            <v>Upgrades 831-INT Docking Station to Ethernet (RJ45). Order only when upgrading NMS01x models</v>
          </cell>
          <cell r="C109">
            <v>595</v>
          </cell>
          <cell r="D109">
            <v>513</v>
          </cell>
          <cell r="E109">
            <v>697</v>
          </cell>
        </row>
        <row r="110">
          <cell r="A110" t="str">
            <v>831-LNE</v>
          </cell>
          <cell r="B110" t="str">
            <v>Option to install LNE approved firmware version, 831-BDOOR-LNE, battery door with LNE label and set language to French</v>
          </cell>
          <cell r="C110">
            <v>0</v>
          </cell>
          <cell r="D110">
            <v>0</v>
          </cell>
          <cell r="E110">
            <v>0</v>
          </cell>
        </row>
        <row r="111">
          <cell r="A111" t="str">
            <v>831-LOG</v>
          </cell>
          <cell r="B111" t="str">
            <v>Upgrade Model 831 sound level meter with logging of time histories with interval from 20 ms to 24 hours.</v>
          </cell>
          <cell r="C111">
            <v>1425</v>
          </cell>
          <cell r="D111">
            <v>802</v>
          </cell>
          <cell r="E111">
            <v>1425</v>
          </cell>
        </row>
        <row r="112">
          <cell r="A112" t="str">
            <v>831-LOWN</v>
          </cell>
          <cell r="B112" t="str">
            <v xml:space="preserve">Model 831 sound level meter with 378A04 low noise, ICP microphone and preamplifier (450 mV/Pa),  accessory kit (831-ACC) and ICP adapter (ADP074) </v>
          </cell>
          <cell r="C112">
            <v>5875</v>
          </cell>
          <cell r="D112">
            <v>4830</v>
          </cell>
          <cell r="E112">
            <v>5875</v>
          </cell>
        </row>
        <row r="113">
          <cell r="A113" t="str">
            <v>831-LOWN-UPG</v>
          </cell>
          <cell r="B113" t="str">
            <v>Upgrade model 831 to include 378A04 low noise, ICP microphone and preamplifier (450 mV/Pa), ICP adapter (ADP074) and 10 ft (3 m) BNC cable.  Return of 831 to factory required</v>
          </cell>
          <cell r="C113">
            <v>2800</v>
          </cell>
          <cell r="D113">
            <v>2300</v>
          </cell>
          <cell r="E113">
            <v>3795</v>
          </cell>
        </row>
        <row r="114">
          <cell r="A114" t="str">
            <v>831-MEM32G</v>
          </cell>
          <cell r="B114" t="str">
            <v>32 GB removable USB 3.0 memory (Sandisk Ultra Fit 32 GB)</v>
          </cell>
          <cell r="C114">
            <v>44</v>
          </cell>
          <cell r="D114">
            <v>34</v>
          </cell>
          <cell r="E114">
            <v>56</v>
          </cell>
        </row>
        <row r="115">
          <cell r="A115" t="str">
            <v>831-MSR</v>
          </cell>
          <cell r="B115" t="str">
            <v>Option for Model 831 sound level meter.  Measurement history plus sound recording.</v>
          </cell>
          <cell r="C115">
            <v>1425</v>
          </cell>
          <cell r="D115">
            <v>802</v>
          </cell>
          <cell r="E115">
            <v>1425</v>
          </cell>
        </row>
        <row r="116">
          <cell r="A116" t="str">
            <v>831-OB3</v>
          </cell>
          <cell r="B116" t="str">
            <v>Upgrade Model 831 sound level meter with Real-time 1/1 &amp; 1/3 octave filter set.</v>
          </cell>
          <cell r="C116">
            <v>1425</v>
          </cell>
          <cell r="D116">
            <v>802</v>
          </cell>
          <cell r="E116">
            <v>1425</v>
          </cell>
        </row>
        <row r="117">
          <cell r="A117" t="str">
            <v>831-QCT</v>
          </cell>
          <cell r="B117" t="str">
            <v>Adds option for Quebec Tonality on Model 831 (1/1 Octave)</v>
          </cell>
          <cell r="C117">
            <v>513</v>
          </cell>
          <cell r="D117">
            <v>395</v>
          </cell>
          <cell r="E117">
            <v>559</v>
          </cell>
        </row>
        <row r="118">
          <cell r="A118" t="str">
            <v>831-RI</v>
          </cell>
          <cell r="B118" t="str">
            <v>Model 831 sound level meter with Class-1 random-incidence pre-polarized condenser microphone (50mV/Pa), preamplifier (PRM831), accessory kit (831-ACC) and LD G4 Utility software</v>
          </cell>
          <cell r="C118">
            <v>3990</v>
          </cell>
          <cell r="D118">
            <v>2972</v>
          </cell>
          <cell r="E118">
            <v>4754</v>
          </cell>
        </row>
        <row r="119">
          <cell r="A119" t="str">
            <v>831-RPT</v>
          </cell>
          <cell r="B119" t="str">
            <v>Model 831 sound level meter certification test report. Certificate for SLM, preamplifier and microphone.</v>
          </cell>
          <cell r="C119">
            <v>62</v>
          </cell>
          <cell r="D119">
            <v>52</v>
          </cell>
          <cell r="E119">
            <v>72</v>
          </cell>
        </row>
        <row r="120">
          <cell r="A120" t="str">
            <v>831-RT</v>
          </cell>
          <cell r="B120" t="str">
            <v>Upgrade for Model 831 sound level meter.  Reverberation time (1/1 and 1/3 octave, pink and white noise generation, auto trigger). Does not require any other options</v>
          </cell>
          <cell r="C120">
            <v>1425</v>
          </cell>
          <cell r="D120">
            <v>802</v>
          </cell>
          <cell r="E120">
            <v>1425</v>
          </cell>
        </row>
        <row r="121">
          <cell r="A121" t="str">
            <v>831-SR</v>
          </cell>
          <cell r="B121" t="str">
            <v>Upgrade Model 831 sound level meter with sound recording. Adds sound snapshot on demand or on events</v>
          </cell>
          <cell r="C121">
            <v>912</v>
          </cell>
          <cell r="D121">
            <v>514</v>
          </cell>
          <cell r="E121">
            <v>912</v>
          </cell>
        </row>
        <row r="122">
          <cell r="A122" t="str">
            <v>831-UPG</v>
          </cell>
          <cell r="B122" t="str">
            <v>Factory upgrade of Model 831 includes calibration of 831 and preamplifier.</v>
          </cell>
          <cell r="C122">
            <v>1078</v>
          </cell>
          <cell r="D122">
            <v>1078</v>
          </cell>
          <cell r="E122">
            <v>1078</v>
          </cell>
        </row>
        <row r="123">
          <cell r="A123" t="str">
            <v>831-WTHR</v>
          </cell>
          <cell r="B123" t="str">
            <v>Upgrade Model 831 sound level meter to logging of weather parameters</v>
          </cell>
          <cell r="C123">
            <v>0</v>
          </cell>
          <cell r="D123">
            <v>0</v>
          </cell>
          <cell r="E123">
            <v>0</v>
          </cell>
        </row>
        <row r="124">
          <cell r="A124" t="str">
            <v>ACC001</v>
          </cell>
          <cell r="B124" t="str">
            <v>Pillow with support board for AEC100, AEC101 and AEC201</v>
          </cell>
          <cell r="C124">
            <v>51</v>
          </cell>
          <cell r="D124">
            <v>44</v>
          </cell>
          <cell r="E124">
            <v>69</v>
          </cell>
        </row>
        <row r="125">
          <cell r="A125" t="str">
            <v>ACC002</v>
          </cell>
          <cell r="B125" t="str">
            <v>Microphone attachment clip.</v>
          </cell>
          <cell r="C125">
            <v>4</v>
          </cell>
          <cell r="D125">
            <v>4</v>
          </cell>
          <cell r="E125">
            <v>6</v>
          </cell>
        </row>
        <row r="126">
          <cell r="A126" t="str">
            <v>ACC003</v>
          </cell>
          <cell r="B126" t="str">
            <v>Headset with microphone boom, 2.5mm micro-jack.</v>
          </cell>
          <cell r="C126">
            <v>51</v>
          </cell>
          <cell r="D126">
            <v>40</v>
          </cell>
          <cell r="E126">
            <v>53</v>
          </cell>
        </row>
        <row r="127">
          <cell r="A127" t="str">
            <v>ACC007</v>
          </cell>
          <cell r="B127" t="str">
            <v>Plug, #8 SH40A Custom hole pattern for multiple cables exiting eps box.</v>
          </cell>
          <cell r="C127">
            <v>55</v>
          </cell>
          <cell r="D127">
            <v>47</v>
          </cell>
          <cell r="E127">
            <v>75</v>
          </cell>
        </row>
        <row r="128">
          <cell r="A128" t="str">
            <v>ACC008</v>
          </cell>
          <cell r="B128" t="str">
            <v>Plug, #7 SH40A Custom hole pattern for multiple cables exiting eps box.</v>
          </cell>
          <cell r="C128">
            <v>50</v>
          </cell>
          <cell r="D128">
            <v>43</v>
          </cell>
          <cell r="E128">
            <v>70</v>
          </cell>
        </row>
        <row r="129">
          <cell r="A129" t="str">
            <v>ACC009</v>
          </cell>
          <cell r="B129" t="str">
            <v>Monopole for use in EPS044 and NMS044 systems</v>
          </cell>
          <cell r="C129">
            <v>224</v>
          </cell>
          <cell r="D129">
            <v>190</v>
          </cell>
          <cell r="E129">
            <v>305</v>
          </cell>
        </row>
        <row r="130">
          <cell r="A130" t="str">
            <v>ADP002</v>
          </cell>
          <cell r="B130" t="str">
            <v>BNC to 1/2 in microphone thread adapter, 6.8 pF with shorting cap for use as a dummy microphone. Simulates load from a 1/4 in mic. incl. 1/4 in preamp adapter (ADP009)</v>
          </cell>
          <cell r="C130">
            <v>231</v>
          </cell>
          <cell r="D130">
            <v>196</v>
          </cell>
          <cell r="E130">
            <v>314</v>
          </cell>
        </row>
        <row r="131">
          <cell r="A131" t="str">
            <v>ADP005</v>
          </cell>
          <cell r="B131" t="str">
            <v>BNC to 1/2 in microphone thread adapter, 18 pF with shorting cap for use as a dummy microphone. Simulates load from 1/2 in microphone.</v>
          </cell>
          <cell r="C131">
            <v>231</v>
          </cell>
          <cell r="D131">
            <v>196</v>
          </cell>
          <cell r="E131">
            <v>314</v>
          </cell>
        </row>
        <row r="132">
          <cell r="A132" t="str">
            <v>ADP006</v>
          </cell>
          <cell r="B132" t="str">
            <v>BNC to 1/2 in microphone thread adapter, 47 pF with shorting cap for use as a dummy microphone. Simulates load from 1 in microphone.</v>
          </cell>
          <cell r="C132">
            <v>231</v>
          </cell>
          <cell r="D132">
            <v>196</v>
          </cell>
          <cell r="E132">
            <v>314</v>
          </cell>
        </row>
        <row r="133">
          <cell r="A133" t="str">
            <v>ADP007</v>
          </cell>
          <cell r="B133" t="str">
            <v>Microdot to 1/2 in preamplifier adapter, for charge-coupled accelerometer.</v>
          </cell>
          <cell r="C133">
            <v>256</v>
          </cell>
          <cell r="D133">
            <v>218</v>
          </cell>
          <cell r="E133">
            <v>349</v>
          </cell>
        </row>
        <row r="134">
          <cell r="A134" t="str">
            <v>ADP008</v>
          </cell>
          <cell r="B134" t="str">
            <v>1 in microphone to 1/2 in preamplifier adapter.</v>
          </cell>
          <cell r="C134">
            <v>120</v>
          </cell>
          <cell r="D134">
            <v>102</v>
          </cell>
          <cell r="E134">
            <v>154</v>
          </cell>
        </row>
        <row r="135">
          <cell r="A135" t="str">
            <v>ADP008A</v>
          </cell>
          <cell r="B135" t="str">
            <v>1 in. microphone to 1/2 in. preamplifier adapter for Model 831 and LxT</v>
          </cell>
          <cell r="C135">
            <v>135</v>
          </cell>
          <cell r="D135">
            <v>108</v>
          </cell>
          <cell r="E135">
            <v>178</v>
          </cell>
        </row>
        <row r="136">
          <cell r="A136" t="str">
            <v>ADP009</v>
          </cell>
          <cell r="B136" t="str">
            <v>1/2 in microphone to 1/4 in preamplifier adapter.</v>
          </cell>
          <cell r="C136">
            <v>90</v>
          </cell>
          <cell r="D136">
            <v>73</v>
          </cell>
          <cell r="E136">
            <v>122</v>
          </cell>
        </row>
        <row r="137">
          <cell r="A137" t="str">
            <v>ADP010</v>
          </cell>
          <cell r="B137" t="str">
            <v>Audiometer earphone testing adapter.</v>
          </cell>
          <cell r="C137">
            <v>96</v>
          </cell>
          <cell r="D137">
            <v>82</v>
          </cell>
          <cell r="E137">
            <v>131</v>
          </cell>
        </row>
        <row r="138">
          <cell r="A138" t="str">
            <v>ADP015</v>
          </cell>
          <cell r="B138" t="str">
            <v>Microphone cable "T", takes signal directly from the microphone preamp (5-pin Switchcraft)</v>
          </cell>
          <cell r="C138">
            <v>396</v>
          </cell>
          <cell r="D138">
            <v>336</v>
          </cell>
          <cell r="E138">
            <v>537</v>
          </cell>
        </row>
        <row r="139">
          <cell r="A139" t="str">
            <v>ADP019</v>
          </cell>
          <cell r="B139" t="str">
            <v>1/2 in microphone adapter for 1 in opening in CAL250</v>
          </cell>
          <cell r="C139">
            <v>74</v>
          </cell>
          <cell r="D139">
            <v>63</v>
          </cell>
          <cell r="E139">
            <v>99</v>
          </cell>
        </row>
        <row r="140">
          <cell r="A140" t="str">
            <v>ADP020</v>
          </cell>
          <cell r="B140" t="str">
            <v>3/8 in microphone adapter for 1 in opening in CAL250</v>
          </cell>
          <cell r="C140">
            <v>74</v>
          </cell>
          <cell r="D140">
            <v>63</v>
          </cell>
          <cell r="E140">
            <v>99</v>
          </cell>
        </row>
        <row r="141">
          <cell r="A141" t="str">
            <v>ADP021</v>
          </cell>
          <cell r="B141" t="str">
            <v>1/4 in microphone adapter for 1 in opening in CAL250</v>
          </cell>
          <cell r="C141">
            <v>74</v>
          </cell>
          <cell r="D141">
            <v>63</v>
          </cell>
          <cell r="E141">
            <v>99</v>
          </cell>
        </row>
        <row r="142">
          <cell r="A142" t="str">
            <v>ADP023</v>
          </cell>
          <cell r="B142" t="str">
            <v>1/8 in microphone adapter for 1 in opening in CAL250</v>
          </cell>
          <cell r="C142">
            <v>74</v>
          </cell>
          <cell r="D142">
            <v>63</v>
          </cell>
          <cell r="E142">
            <v>99</v>
          </cell>
        </row>
        <row r="143">
          <cell r="A143" t="str">
            <v>ADP024</v>
          </cell>
          <cell r="B143" t="str">
            <v>1/4 in microphone adapter for 1/2 in opening in CAL200 and CAL150</v>
          </cell>
          <cell r="C143">
            <v>74</v>
          </cell>
          <cell r="D143">
            <v>63</v>
          </cell>
          <cell r="E143">
            <v>99</v>
          </cell>
        </row>
        <row r="144">
          <cell r="A144" t="str">
            <v>ADP031</v>
          </cell>
          <cell r="B144" t="str">
            <v>3/8 in microphone adapter for 1/2 in opening in CAL200 and CAL150</v>
          </cell>
          <cell r="C144">
            <v>74</v>
          </cell>
          <cell r="D144">
            <v>63</v>
          </cell>
          <cell r="E144">
            <v>99</v>
          </cell>
        </row>
        <row r="145">
          <cell r="A145" t="str">
            <v>ADP032</v>
          </cell>
          <cell r="B145" t="str">
            <v>1/2 in preamplifier to tripod interface for use w/ TRP001 (1/4 X 20 Thread).</v>
          </cell>
          <cell r="C145">
            <v>57</v>
          </cell>
          <cell r="D145">
            <v>48</v>
          </cell>
          <cell r="E145">
            <v>77</v>
          </cell>
        </row>
        <row r="146">
          <cell r="A146" t="str">
            <v>ADP034</v>
          </cell>
          <cell r="B146" t="str">
            <v>Adapter connecting EPS2106 or EPS2106-2 to TRP003 tripod</v>
          </cell>
          <cell r="C146">
            <v>68</v>
          </cell>
          <cell r="D146">
            <v>55</v>
          </cell>
          <cell r="E146">
            <v>88</v>
          </cell>
        </row>
        <row r="147">
          <cell r="A147" t="str">
            <v>ADP040</v>
          </cell>
          <cell r="B147" t="str">
            <v>"T" adapter, 7-pin female LEMO to 7-pin male LEMO and BNC connectors.</v>
          </cell>
          <cell r="C147">
            <v>282</v>
          </cell>
          <cell r="D147">
            <v>240</v>
          </cell>
          <cell r="E147">
            <v>384</v>
          </cell>
        </row>
        <row r="148">
          <cell r="A148" t="str">
            <v>ADP042</v>
          </cell>
          <cell r="B148" t="str">
            <v>1 in microphone to 1/2 in preamplifier adapter (short)</v>
          </cell>
          <cell r="C148">
            <v>225</v>
          </cell>
          <cell r="D148">
            <v>190</v>
          </cell>
          <cell r="E148">
            <v>305</v>
          </cell>
        </row>
        <row r="149">
          <cell r="A149" t="str">
            <v>ADP043</v>
          </cell>
          <cell r="B149" t="str">
            <v>1/4 in microphone to 1/2 in preamplifier adapter.</v>
          </cell>
          <cell r="C149">
            <v>253</v>
          </cell>
          <cell r="D149">
            <v>215</v>
          </cell>
          <cell r="E149">
            <v>345</v>
          </cell>
        </row>
        <row r="150">
          <cell r="A150" t="str">
            <v>ADP063</v>
          </cell>
          <cell r="B150" t="str">
            <v>Palm accelerometer adapter for SEN026. Includes 2 screws, screwdriver</v>
          </cell>
          <cell r="C150">
            <v>147</v>
          </cell>
          <cell r="D150">
            <v>125</v>
          </cell>
          <cell r="E150">
            <v>192</v>
          </cell>
        </row>
        <row r="151">
          <cell r="A151" t="str">
            <v>ADP066</v>
          </cell>
          <cell r="B151" t="str">
            <v>1/4 in preamplifier holder to 5/8 in microphone stand. (TRP018 or TRP002 with 5/8 in thread)</v>
          </cell>
          <cell r="C151">
            <v>98</v>
          </cell>
          <cell r="D151">
            <v>84</v>
          </cell>
          <cell r="E151">
            <v>134</v>
          </cell>
        </row>
        <row r="152">
          <cell r="A152" t="str">
            <v>ADP067</v>
          </cell>
          <cell r="B152" t="str">
            <v>1/2 in preamplifier holder for LEMO® 7-pin or BNC cable to microphone stand (TRP018 or TRP002 with 5/8 in thread)</v>
          </cell>
          <cell r="C152">
            <v>256</v>
          </cell>
          <cell r="D152">
            <v>219</v>
          </cell>
          <cell r="E152">
            <v>349</v>
          </cell>
        </row>
        <row r="153">
          <cell r="A153" t="str">
            <v>ADP068</v>
          </cell>
          <cell r="B153" t="str">
            <v xml:space="preserve">1/2 in preamplifier holder for Switchcraft® 5-pin cable to microphone stand (TRP018 or TRP002 with 5/8 in thread) </v>
          </cell>
          <cell r="C153">
            <v>241</v>
          </cell>
          <cell r="D153">
            <v>205</v>
          </cell>
          <cell r="E153">
            <v>328</v>
          </cell>
        </row>
        <row r="154">
          <cell r="A154" t="str">
            <v>ADP069</v>
          </cell>
          <cell r="B154" t="str">
            <v>1/4 in preamplifier holder to instrument tripod (TRP001 with 1/4-20 thread)</v>
          </cell>
          <cell r="C154">
            <v>161</v>
          </cell>
          <cell r="D154">
            <v>137</v>
          </cell>
          <cell r="E154">
            <v>220</v>
          </cell>
        </row>
        <row r="155">
          <cell r="A155" t="str">
            <v>ADP070</v>
          </cell>
          <cell r="B155" t="str">
            <v>1/2 in preamplifier holder for LEMO® 7-pin or BNC cable to instrument tripod (TRP001 with 1/4-20 thread)</v>
          </cell>
          <cell r="C155">
            <v>161</v>
          </cell>
          <cell r="D155">
            <v>137</v>
          </cell>
          <cell r="E155">
            <v>220</v>
          </cell>
        </row>
        <row r="156">
          <cell r="A156" t="str">
            <v>ADP071</v>
          </cell>
          <cell r="B156" t="str">
            <v xml:space="preserve">1/2 in preamplifier holder for Switchcraft® 5-pin connector to instrument tripod (TRP001 with 1/4-20 thread) </v>
          </cell>
          <cell r="C156">
            <v>145</v>
          </cell>
          <cell r="D156">
            <v>123</v>
          </cell>
          <cell r="E156">
            <v>197</v>
          </cell>
        </row>
        <row r="157">
          <cell r="A157" t="str">
            <v>ADP074</v>
          </cell>
          <cell r="B157" t="str">
            <v>ICP cable adapter for Model 831 sound level meter that provides 2 mA or 4 mA ICP® current depending upon instrument capability</v>
          </cell>
          <cell r="C157">
            <v>290</v>
          </cell>
          <cell r="D157">
            <v>215</v>
          </cell>
          <cell r="E157">
            <v>338</v>
          </cell>
        </row>
        <row r="158">
          <cell r="A158" t="str">
            <v>ADP075</v>
          </cell>
          <cell r="B158" t="str">
            <v>1/8 in microphone adapter for 1/2 in opening in CAL200 and CAL150</v>
          </cell>
          <cell r="C158">
            <v>74</v>
          </cell>
          <cell r="D158">
            <v>63</v>
          </cell>
          <cell r="E158">
            <v>99</v>
          </cell>
        </row>
        <row r="159">
          <cell r="A159" t="str">
            <v>ADP080A</v>
          </cell>
          <cell r="B159" t="str">
            <v>Hand accelerometer adapter, "T" bar, for SEN040F and SEN041F</v>
          </cell>
          <cell r="C159">
            <v>255</v>
          </cell>
          <cell r="D159">
            <v>217</v>
          </cell>
          <cell r="E159">
            <v>274</v>
          </cell>
        </row>
        <row r="160">
          <cell r="A160" t="str">
            <v>ADP081A</v>
          </cell>
          <cell r="B160" t="str">
            <v>Handle accelerometer adapter, straight bar, for SEN040F and SEN041F</v>
          </cell>
          <cell r="C160">
            <v>203</v>
          </cell>
          <cell r="D160">
            <v>153</v>
          </cell>
          <cell r="E160">
            <v>217</v>
          </cell>
        </row>
        <row r="161">
          <cell r="A161" t="str">
            <v>ADP082A</v>
          </cell>
          <cell r="B161" t="str">
            <v>Clamp accelerometer adapter, mounting block with clamp, for SEN040F and SEN041F</v>
          </cell>
          <cell r="C161">
            <v>117</v>
          </cell>
          <cell r="D161">
            <v>99</v>
          </cell>
          <cell r="E161">
            <v>153</v>
          </cell>
        </row>
        <row r="162">
          <cell r="A162" t="str">
            <v>ADP084A</v>
          </cell>
          <cell r="B162" t="str">
            <v>HVM200 Hand-Arm vibration adapter kit including hand (ADP080A), handle (ADP081A), clamp (ADP082A) and palm (ADP063) accelerometer adapters.</v>
          </cell>
          <cell r="C162">
            <v>697</v>
          </cell>
          <cell r="D162">
            <v>592</v>
          </cell>
          <cell r="E162">
            <v>944</v>
          </cell>
        </row>
        <row r="163">
          <cell r="A163" t="str">
            <v>ADP090</v>
          </cell>
          <cell r="B163" t="str">
            <v>BNC to 1/2 in microphone thread adapter, 12 pF with shorting cap for use as a dummy microphone. Simulates load from microphone.</v>
          </cell>
          <cell r="C163">
            <v>231</v>
          </cell>
          <cell r="D163">
            <v>196</v>
          </cell>
          <cell r="E163">
            <v>314</v>
          </cell>
        </row>
        <row r="164">
          <cell r="A164" t="str">
            <v>ADP091</v>
          </cell>
          <cell r="B164" t="str">
            <v>Adapter tube for outdoor preamplifier 426A12 (G 1 1/2 in thread) onto tripod (TRP003)</v>
          </cell>
          <cell r="C164">
            <v>268</v>
          </cell>
          <cell r="D164">
            <v>215</v>
          </cell>
          <cell r="E164">
            <v>292</v>
          </cell>
        </row>
        <row r="165">
          <cell r="A165" t="str">
            <v>ADP092</v>
          </cell>
          <cell r="B165" t="str">
            <v>75 kHz electrical filter for Model 831 and SoundTrack LxT testing</v>
          </cell>
          <cell r="C165" t="str">
            <v>Call Factory</v>
          </cell>
          <cell r="D165" t="str">
            <v>Call Factory</v>
          </cell>
          <cell r="E165" t="str">
            <v>Call Factory</v>
          </cell>
        </row>
        <row r="166">
          <cell r="A166" t="str">
            <v>ADP097</v>
          </cell>
          <cell r="B166" t="str">
            <v>Direct input adapter BNC for Model 831</v>
          </cell>
          <cell r="C166">
            <v>185</v>
          </cell>
          <cell r="D166">
            <v>157</v>
          </cell>
          <cell r="E166">
            <v>203</v>
          </cell>
        </row>
        <row r="167">
          <cell r="A167" t="str">
            <v>ADP100</v>
          </cell>
          <cell r="B167" t="str">
            <v>Adapter for connecting EPS2106 or EPS2116 to TRP019 or TRP020.  Includes 6 inch (15 cm) pipe for connecting ADP100 to EPS21x6.  Aluminum</v>
          </cell>
          <cell r="C167">
            <v>164</v>
          </cell>
          <cell r="D167">
            <v>139</v>
          </cell>
          <cell r="E167">
            <v>222</v>
          </cell>
        </row>
        <row r="168">
          <cell r="A168" t="str">
            <v>ADP101</v>
          </cell>
          <cell r="B168" t="str">
            <v>Adapter for connecting SEN031 or SEN032 to TRP012 weather sensor mount.</v>
          </cell>
          <cell r="C168">
            <v>39</v>
          </cell>
          <cell r="D168">
            <v>31</v>
          </cell>
          <cell r="E168">
            <v>49</v>
          </cell>
        </row>
        <row r="169">
          <cell r="A169" t="str">
            <v>ADP102</v>
          </cell>
          <cell r="B169" t="str">
            <v>Adapter for connecting SEN031 or SEN032 to TRP003</v>
          </cell>
          <cell r="C169">
            <v>107</v>
          </cell>
          <cell r="D169">
            <v>91</v>
          </cell>
          <cell r="E169">
            <v>127</v>
          </cell>
        </row>
        <row r="170">
          <cell r="A170" t="str">
            <v>ADP103</v>
          </cell>
          <cell r="B170" t="str">
            <v>Adapter for connecting EPS2116 to TRP003 or 1.5 in. pole</v>
          </cell>
          <cell r="C170">
            <v>24</v>
          </cell>
          <cell r="D170">
            <v>20</v>
          </cell>
          <cell r="E170">
            <v>28</v>
          </cell>
        </row>
        <row r="171">
          <cell r="A171" t="str">
            <v>ADP104</v>
          </cell>
          <cell r="B171" t="str">
            <v>Microphone cable "T", takes signal directly from the microphone preamp (5-pin Switchcraft). Includes DC blocking capacitor.</v>
          </cell>
          <cell r="C171">
            <v>396</v>
          </cell>
          <cell r="D171">
            <v>336</v>
          </cell>
          <cell r="E171">
            <v>537</v>
          </cell>
        </row>
        <row r="172">
          <cell r="A172" t="str">
            <v>ADP105</v>
          </cell>
          <cell r="B172" t="str">
            <v>Calibrator adapter for use with CAL250 to calibrate AEC206</v>
          </cell>
          <cell r="C172">
            <v>120</v>
          </cell>
          <cell r="D172">
            <v>96</v>
          </cell>
          <cell r="E172">
            <v>154</v>
          </cell>
        </row>
        <row r="173">
          <cell r="A173" t="str">
            <v>AEC100</v>
          </cell>
          <cell r="B173" t="str">
            <v>6-cc NBS 9A Artificial Ear Coupler with weight and 2 3/4" retaining ring. 1 in. microphone (LD 2575) not included</v>
          </cell>
          <cell r="C173">
            <v>1425</v>
          </cell>
          <cell r="D173">
            <v>1212</v>
          </cell>
          <cell r="E173">
            <v>1939</v>
          </cell>
        </row>
        <row r="174">
          <cell r="A174" t="str">
            <v>AEC201-2</v>
          </cell>
          <cell r="B174" t="str">
            <v>Type 2 Adapter for AEC201 Artificial Ear (eg KOSS HV/1A)</v>
          </cell>
          <cell r="C174">
            <v>156</v>
          </cell>
          <cell r="D174">
            <v>124</v>
          </cell>
          <cell r="E174">
            <v>198</v>
          </cell>
        </row>
        <row r="175">
          <cell r="A175" t="str">
            <v>AEC201-A</v>
          </cell>
          <cell r="B175" t="str">
            <v>IEC 60318-1 Ear Simulator with Type 1 adapter, weight, case, 1/2 in. microphone included</v>
          </cell>
          <cell r="C175">
            <v>3232</v>
          </cell>
          <cell r="D175">
            <v>2747</v>
          </cell>
          <cell r="E175">
            <v>3924</v>
          </cell>
        </row>
        <row r="176">
          <cell r="A176" t="str">
            <v>AEC202</v>
          </cell>
          <cell r="B176" t="str">
            <v>2cc IEC 60126 / IEC60318-5 Artificial coupler for 1/2 in microphone, compliant to ANSI S3.7. Microphone not included</v>
          </cell>
          <cell r="C176">
            <v>784</v>
          </cell>
          <cell r="D176">
            <v>667</v>
          </cell>
          <cell r="E176">
            <v>993</v>
          </cell>
        </row>
        <row r="177">
          <cell r="A177" t="str">
            <v>AEC203</v>
          </cell>
          <cell r="B177" t="str">
            <v>2cc IEC 60126 / IEC 60318-5 Artificial coupler for 1 in microphone, compliant to ANSI S3.7. Microphone not included</v>
          </cell>
          <cell r="C177">
            <v>498</v>
          </cell>
          <cell r="D177">
            <v>423</v>
          </cell>
          <cell r="E177">
            <v>676</v>
          </cell>
        </row>
        <row r="178">
          <cell r="A178" t="str">
            <v>AEC206</v>
          </cell>
          <cell r="B178" t="str">
            <v>Acoustic test fixture for headphones that include 2 x AEC304 Occluded Ear Simulators, 2 x 426M11 preamplifiers with cable, pinnae, ADP105 CAL250 adapter &amp; CCS050 case</v>
          </cell>
          <cell r="C178">
            <v>10800</v>
          </cell>
          <cell r="D178">
            <v>8640</v>
          </cell>
          <cell r="E178">
            <v>13577</v>
          </cell>
        </row>
        <row r="179">
          <cell r="A179" t="str">
            <v>AEC206-CUP</v>
          </cell>
          <cell r="B179" t="str">
            <v>AEC206 cup for testing acoustic isolation</v>
          </cell>
          <cell r="C179">
            <v>489</v>
          </cell>
          <cell r="D179">
            <v>391</v>
          </cell>
          <cell r="E179">
            <v>626</v>
          </cell>
        </row>
        <row r="180">
          <cell r="A180" t="str">
            <v>AEC206-RING</v>
          </cell>
          <cell r="B180" t="str">
            <v>Mounting plate for AEC206 to hold pinna in place and provide locating rings</v>
          </cell>
          <cell r="C180">
            <v>178</v>
          </cell>
          <cell r="D180">
            <v>142</v>
          </cell>
          <cell r="E180">
            <v>228</v>
          </cell>
        </row>
        <row r="181">
          <cell r="A181" t="str">
            <v>AEC206-SPARE</v>
          </cell>
          <cell r="B181" t="str">
            <v>AEC206 spare parts kit (screws, O-rings &amp; tools)</v>
          </cell>
          <cell r="C181">
            <v>24</v>
          </cell>
          <cell r="D181">
            <v>19</v>
          </cell>
          <cell r="E181">
            <v>31</v>
          </cell>
        </row>
        <row r="182">
          <cell r="A182" t="str">
            <v>AEC304</v>
          </cell>
          <cell r="B182" t="str">
            <v>IEC 60711 / IEC 60318-4 Occluded Ear Simulator with 1/2 in. microphone</v>
          </cell>
          <cell r="C182">
            <v>1739</v>
          </cell>
          <cell r="D182">
            <v>1391</v>
          </cell>
          <cell r="E182">
            <v>2095</v>
          </cell>
        </row>
        <row r="183">
          <cell r="A183" t="str">
            <v>AEC-LA25</v>
          </cell>
          <cell r="B183" t="str">
            <v>Left pinna for AEC206 with Shore hardness A-25 (hard)</v>
          </cell>
          <cell r="C183">
            <v>120</v>
          </cell>
          <cell r="D183">
            <v>96</v>
          </cell>
          <cell r="E183">
            <v>154</v>
          </cell>
        </row>
        <row r="184">
          <cell r="A184" t="str">
            <v>AEC-LOO35</v>
          </cell>
          <cell r="B184" t="str">
            <v>Left pinna for AEC206 with Shore hardness OO-35 (soft)</v>
          </cell>
          <cell r="C184">
            <v>120</v>
          </cell>
          <cell r="D184">
            <v>96</v>
          </cell>
          <cell r="E184">
            <v>154</v>
          </cell>
        </row>
        <row r="185">
          <cell r="A185" t="str">
            <v>AEC-RA25</v>
          </cell>
          <cell r="B185" t="str">
            <v>Right pinna for AEC206 with Shore hardness A-25 (hard)</v>
          </cell>
          <cell r="C185">
            <v>120</v>
          </cell>
          <cell r="D185">
            <v>96</v>
          </cell>
          <cell r="E185">
            <v>154</v>
          </cell>
        </row>
        <row r="186">
          <cell r="A186" t="str">
            <v>AEC-ROO35</v>
          </cell>
          <cell r="B186" t="str">
            <v>Right pinna for AEC206 with Shore hardness OO-35 (soft)</v>
          </cell>
          <cell r="C186">
            <v>120</v>
          </cell>
          <cell r="D186">
            <v>96</v>
          </cell>
          <cell r="E186">
            <v>154</v>
          </cell>
        </row>
        <row r="187">
          <cell r="A187" t="str">
            <v>AMC493B</v>
          </cell>
          <cell r="B187" t="str">
            <v>Artificial mastoid coupler and additional weight ring.(IEC 60318-6)</v>
          </cell>
          <cell r="C187">
            <v>1122</v>
          </cell>
          <cell r="D187">
            <v>954</v>
          </cell>
          <cell r="E187">
            <v>1526</v>
          </cell>
        </row>
        <row r="188">
          <cell r="A188" t="str">
            <v>BAS001</v>
          </cell>
          <cell r="B188" t="str">
            <v>Omnidirectional (Dodecahedral) source with 10 m cable and carrying case. Use with BAS002 power amplifier</v>
          </cell>
          <cell r="C188">
            <v>2585</v>
          </cell>
          <cell r="D188">
            <v>2265</v>
          </cell>
          <cell r="E188">
            <v>3624</v>
          </cell>
        </row>
        <row r="189">
          <cell r="A189" t="str">
            <v>BAS002-E</v>
          </cell>
          <cell r="B189" t="str">
            <v>500 Watt 220-240 VAC power amplifier for BAS001 or BAS003; includes remote control, carrying case</v>
          </cell>
          <cell r="C189">
            <v>4200</v>
          </cell>
          <cell r="D189">
            <v>3570</v>
          </cell>
          <cell r="E189">
            <v>5028</v>
          </cell>
        </row>
        <row r="190">
          <cell r="A190" t="str">
            <v>BAS002-U</v>
          </cell>
          <cell r="B190" t="str">
            <v>500 Watt 110-125 VAC power amplifier for BAS001 or BAS003; includes remote control, carrying case</v>
          </cell>
          <cell r="C190">
            <v>4200</v>
          </cell>
          <cell r="D190">
            <v>3570</v>
          </cell>
          <cell r="E190">
            <v>5028</v>
          </cell>
        </row>
        <row r="191">
          <cell r="A191" t="str">
            <v>BAS003</v>
          </cell>
          <cell r="B191" t="str">
            <v>Directional speaker source with 10m cable. Use with BAS002 power amplifier</v>
          </cell>
          <cell r="C191">
            <v>1436</v>
          </cell>
          <cell r="D191">
            <v>1221</v>
          </cell>
          <cell r="E191">
            <v>1954</v>
          </cell>
        </row>
        <row r="192">
          <cell r="A192" t="str">
            <v>BAS004-BAT</v>
          </cell>
          <cell r="B192" t="str">
            <v>Replacement battery for BAS004 tapping machine</v>
          </cell>
          <cell r="C192">
            <v>669</v>
          </cell>
          <cell r="D192">
            <v>569</v>
          </cell>
          <cell r="E192">
            <v>711</v>
          </cell>
        </row>
        <row r="193">
          <cell r="A193" t="str">
            <v>BAS004-E</v>
          </cell>
          <cell r="B193" t="str">
            <v>Tapping machine w/ remote control, battery and charger. Includes  hard shipping case.  Configured for 220V operation</v>
          </cell>
          <cell r="C193">
            <v>4600</v>
          </cell>
          <cell r="D193">
            <v>3910</v>
          </cell>
          <cell r="E193">
            <v>5430</v>
          </cell>
        </row>
        <row r="194">
          <cell r="A194" t="str">
            <v>BAS004-REM</v>
          </cell>
          <cell r="B194" t="str">
            <v>Replacement remote for BAS004 tapping machine</v>
          </cell>
          <cell r="C194">
            <v>305</v>
          </cell>
          <cell r="D194">
            <v>260</v>
          </cell>
          <cell r="E194">
            <v>346</v>
          </cell>
        </row>
        <row r="195">
          <cell r="A195" t="str">
            <v>BAS004-U</v>
          </cell>
          <cell r="B195" t="str">
            <v>Tapping machine w/ remote control, battery and charger. Includes  hard shipping case.  Configured for 110V operation</v>
          </cell>
          <cell r="C195">
            <v>4600</v>
          </cell>
          <cell r="D195">
            <v>3910</v>
          </cell>
          <cell r="E195">
            <v>5430</v>
          </cell>
        </row>
        <row r="196">
          <cell r="A196" t="str">
            <v>BAS005-E</v>
          </cell>
          <cell r="B196" t="str">
            <v>BA Sources kit: omnidirectional (BAS001), directional (BAS003), power amplifier (BAS002-E 220V), tapping machine (BAS004-E), cables and tripod (TRP023)</v>
          </cell>
          <cell r="C196">
            <v>11994</v>
          </cell>
          <cell r="D196">
            <v>10195</v>
          </cell>
          <cell r="E196">
            <v>14348</v>
          </cell>
        </row>
        <row r="197">
          <cell r="A197" t="str">
            <v>BAS005-U</v>
          </cell>
          <cell r="B197" t="str">
            <v>BA Sources kit: omnidirectional (BAS001), directional (BAS003), power amplifier (BAS002-U 110V), tapping machine (BAS004-U), cables and tripod (TRP023)</v>
          </cell>
          <cell r="C197">
            <v>11994</v>
          </cell>
          <cell r="D197">
            <v>10195</v>
          </cell>
          <cell r="E197">
            <v>14348</v>
          </cell>
        </row>
        <row r="198">
          <cell r="A198" t="str">
            <v>BAS006</v>
          </cell>
          <cell r="B198" t="str">
            <v>Impulse generating source for building acoustics designed for wide frequency range</v>
          </cell>
          <cell r="C198">
            <v>424</v>
          </cell>
          <cell r="D198">
            <v>385</v>
          </cell>
          <cell r="E198">
            <v>616</v>
          </cell>
        </row>
        <row r="199">
          <cell r="A199" t="str">
            <v>BAT001</v>
          </cell>
          <cell r="B199" t="str">
            <v>26 Ah battery, H 13 x W 18 x D 16 in cm (5"x7"x6.5").</v>
          </cell>
          <cell r="C199">
            <v>180</v>
          </cell>
          <cell r="D199">
            <v>154</v>
          </cell>
          <cell r="E199">
            <v>225</v>
          </cell>
        </row>
        <row r="200">
          <cell r="A200" t="str">
            <v>BAT006</v>
          </cell>
          <cell r="B200" t="str">
            <v>17 Ah sealed battery (3"x7"x6.75").</v>
          </cell>
          <cell r="C200">
            <v>138</v>
          </cell>
          <cell r="D200">
            <v>118</v>
          </cell>
          <cell r="E200">
            <v>189</v>
          </cell>
        </row>
        <row r="201">
          <cell r="A201" t="str">
            <v>BAT007</v>
          </cell>
          <cell r="B201" t="str">
            <v>NiCad rechargable battery pack for 2800/2900/3000+</v>
          </cell>
          <cell r="C201">
            <v>138</v>
          </cell>
          <cell r="D201">
            <v>118</v>
          </cell>
          <cell r="E201">
            <v>189</v>
          </cell>
        </row>
        <row r="202">
          <cell r="A202" t="str">
            <v>BAT010</v>
          </cell>
          <cell r="B202" t="str">
            <v>Rechargeable battery pack for 824 sound level meter.</v>
          </cell>
          <cell r="C202">
            <v>26</v>
          </cell>
          <cell r="D202">
            <v>22</v>
          </cell>
          <cell r="E202">
            <v>36</v>
          </cell>
        </row>
        <row r="203">
          <cell r="A203" t="str">
            <v>BAT011</v>
          </cell>
          <cell r="B203" t="str">
            <v>21Ah 12V lead-acid battery (Used in EPS029 and EPS030)</v>
          </cell>
          <cell r="C203">
            <v>106</v>
          </cell>
          <cell r="D203">
            <v>90</v>
          </cell>
          <cell r="E203">
            <v>135</v>
          </cell>
        </row>
        <row r="204">
          <cell r="A204" t="str">
            <v>BAT012</v>
          </cell>
          <cell r="B204" t="str">
            <v>Battery SLA 12V 100Ah blade connectors</v>
          </cell>
          <cell r="C204">
            <v>513</v>
          </cell>
          <cell r="D204">
            <v>435</v>
          </cell>
          <cell r="E204">
            <v>584</v>
          </cell>
        </row>
        <row r="205">
          <cell r="A205" t="str">
            <v>BAT014</v>
          </cell>
          <cell r="B205" t="str">
            <v>9 Ah 12 V Sealed Lead Acid Battery</v>
          </cell>
          <cell r="C205">
            <v>108</v>
          </cell>
          <cell r="D205">
            <v>90</v>
          </cell>
          <cell r="E205">
            <v>127</v>
          </cell>
        </row>
        <row r="206">
          <cell r="A206" t="str">
            <v>BAT015</v>
          </cell>
          <cell r="B206" t="str">
            <v>8 D cell battery holder with fuse; batteries not included</v>
          </cell>
          <cell r="C206">
            <v>269</v>
          </cell>
          <cell r="D206">
            <v>229</v>
          </cell>
          <cell r="E206">
            <v>366</v>
          </cell>
        </row>
        <row r="207">
          <cell r="A207" t="str">
            <v>BAT016</v>
          </cell>
          <cell r="B207" t="str">
            <v>Battery replacement for NoiseTutor, 80 Whr Lithium iron phospate type.  Check shipping regulations for potential restrictions or requirements.</v>
          </cell>
          <cell r="C207">
            <v>297</v>
          </cell>
          <cell r="D207">
            <v>238</v>
          </cell>
          <cell r="E207">
            <v>380</v>
          </cell>
        </row>
        <row r="208">
          <cell r="A208" t="str">
            <v>BAT018</v>
          </cell>
          <cell r="B208" t="str">
            <v>Replacement lithium ion rechargeable battery for HVM200</v>
          </cell>
          <cell r="C208">
            <v>23</v>
          </cell>
          <cell r="D208">
            <v>19</v>
          </cell>
          <cell r="E208">
            <v>28</v>
          </cell>
        </row>
        <row r="209">
          <cell r="A209" t="str">
            <v>BAT019</v>
          </cell>
          <cell r="B209" t="str">
            <v>Battery LiFePo 12V 45 Ah blade connectors</v>
          </cell>
          <cell r="C209">
            <v>1073</v>
          </cell>
          <cell r="D209">
            <v>858</v>
          </cell>
          <cell r="E209">
            <v>1373</v>
          </cell>
        </row>
        <row r="210">
          <cell r="A210" t="str">
            <v>BAT020</v>
          </cell>
          <cell r="B210" t="str">
            <v>Battery SLA 12V 35 Ah blade connectors</v>
          </cell>
          <cell r="C210">
            <v>158</v>
          </cell>
          <cell r="D210">
            <v>126</v>
          </cell>
          <cell r="E210">
            <v>202</v>
          </cell>
        </row>
        <row r="211">
          <cell r="A211" t="str">
            <v>CAL150</v>
          </cell>
          <cell r="B211" t="str">
            <v>Class 2 calibrator, with user selectable output 94 or 114 dB at 1kHz, 1/2 in. opening with 3/8 in. adapter (ADP031) and calibration certificate included</v>
          </cell>
          <cell r="C211">
            <v>456</v>
          </cell>
          <cell r="D211">
            <v>354</v>
          </cell>
          <cell r="E211">
            <v>566</v>
          </cell>
        </row>
        <row r="212">
          <cell r="A212" t="str">
            <v>CAL200</v>
          </cell>
          <cell r="B212" t="str">
            <v>Class 1 acoustic calibrator with user selectable output of 94 or 114 dB at 1 kHz. 1/2 in. opening. (no adapter). Includes calibration certificate</v>
          </cell>
          <cell r="C212">
            <v>542</v>
          </cell>
          <cell r="D212">
            <v>460</v>
          </cell>
          <cell r="E212">
            <v>736</v>
          </cell>
        </row>
        <row r="213">
          <cell r="A213" t="str">
            <v>CAL250</v>
          </cell>
          <cell r="B213" t="str">
            <v>Class 1 acoustic calibrator with 1 in opening and output of 114 dB re 20 uPa at 251.2 Hz.  Includes ADP019 adapter for 1/2 in microphones and calibration certificate</v>
          </cell>
          <cell r="C213">
            <v>1297</v>
          </cell>
          <cell r="D213">
            <v>1049</v>
          </cell>
          <cell r="E213">
            <v>1626</v>
          </cell>
        </row>
        <row r="214">
          <cell r="A214" t="str">
            <v>CAL291</v>
          </cell>
          <cell r="B214" t="str">
            <v>Residual intensity calibrator, includes phase normalization of the input channels on the 2900B. External signal generator required, eg 2800-OPT10 or OPT11.</v>
          </cell>
        </row>
        <row r="215">
          <cell r="A215" t="str">
            <v>CBL006</v>
          </cell>
          <cell r="B215" t="str">
            <v>Serial interface cable for 824, and HVM100 connection to a PC.</v>
          </cell>
          <cell r="C215">
            <v>29</v>
          </cell>
          <cell r="D215">
            <v>24</v>
          </cell>
          <cell r="E215">
            <v>38</v>
          </cell>
        </row>
        <row r="216">
          <cell r="A216" t="str">
            <v>CBL042</v>
          </cell>
          <cell r="B216" t="str">
            <v>Cable, 3.5 mm AC/DC output to RCA/BNC, 6'.</v>
          </cell>
          <cell r="C216">
            <v>40</v>
          </cell>
          <cell r="D216">
            <v>34</v>
          </cell>
          <cell r="E216">
            <v>54</v>
          </cell>
        </row>
        <row r="217">
          <cell r="A217" t="str">
            <v>CBL065</v>
          </cell>
          <cell r="B217" t="str">
            <v xml:space="preserve">5-pin switchcraft male to 5-pin LEMO male cable </v>
          </cell>
          <cell r="C217">
            <v>164</v>
          </cell>
          <cell r="D217">
            <v>136</v>
          </cell>
          <cell r="E217">
            <v>183</v>
          </cell>
        </row>
        <row r="218">
          <cell r="A218" t="str">
            <v>CBL078</v>
          </cell>
          <cell r="B218" t="str">
            <v>5-pin switchcraft male to 5-pin switchcraft female, 18 inch with ferrite bead</v>
          </cell>
          <cell r="C218">
            <v>93</v>
          </cell>
          <cell r="D218">
            <v>74</v>
          </cell>
          <cell r="E218">
            <v>118</v>
          </cell>
        </row>
        <row r="219">
          <cell r="A219" t="str">
            <v>CBL079</v>
          </cell>
          <cell r="B219" t="str">
            <v>Cable for use w/824 and 2210, 5 pin male Switchcraft to 7-pin LEMO, 1 ft</v>
          </cell>
          <cell r="C219">
            <v>190</v>
          </cell>
          <cell r="D219">
            <v>161</v>
          </cell>
          <cell r="E219">
            <v>257</v>
          </cell>
        </row>
        <row r="220">
          <cell r="A220" t="str">
            <v>CBL093</v>
          </cell>
          <cell r="B220" t="str">
            <v>Cable w/ 5-pin Switchcraft male to BNC plug connector 6 feet</v>
          </cell>
          <cell r="C220">
            <v>120</v>
          </cell>
          <cell r="D220">
            <v>102</v>
          </cell>
          <cell r="E220">
            <v>153</v>
          </cell>
        </row>
        <row r="221">
          <cell r="A221" t="str">
            <v>CBL097</v>
          </cell>
          <cell r="B221" t="str">
            <v>Cable w/ 7-pin LEMO male to BNC plug connector 6 feet</v>
          </cell>
          <cell r="C221">
            <v>135</v>
          </cell>
          <cell r="D221">
            <v>115</v>
          </cell>
          <cell r="E221">
            <v>185</v>
          </cell>
        </row>
        <row r="222">
          <cell r="A222" t="str">
            <v>CBL099</v>
          </cell>
          <cell r="B222" t="str">
            <v>Cable w/ 7-pin LEMO male to 1/8 inch phono plug.</v>
          </cell>
          <cell r="C222">
            <v>135</v>
          </cell>
          <cell r="D222">
            <v>115</v>
          </cell>
          <cell r="E222">
            <v>185</v>
          </cell>
        </row>
        <row r="223">
          <cell r="A223" t="str">
            <v>CBL117</v>
          </cell>
          <cell r="B223" t="str">
            <v>RS-232 Null Modem Cable, used to connect the 2800, 2900, 3000+, 831 to a PC serial communications port.</v>
          </cell>
          <cell r="C223">
            <v>20</v>
          </cell>
          <cell r="D223">
            <v>17</v>
          </cell>
          <cell r="E223">
            <v>27</v>
          </cell>
        </row>
        <row r="224">
          <cell r="A224" t="str">
            <v>CBL131</v>
          </cell>
          <cell r="B224" t="str">
            <v>BNC Male to BNC male cable, 15 ft</v>
          </cell>
          <cell r="C224">
            <v>82</v>
          </cell>
          <cell r="D224">
            <v>70</v>
          </cell>
          <cell r="E224">
            <v>112</v>
          </cell>
        </row>
        <row r="225">
          <cell r="A225" t="str">
            <v>CBL134</v>
          </cell>
          <cell r="B225" t="str">
            <v>1/8 in stereo to 1/8 in stereo cable, 6 ft</v>
          </cell>
          <cell r="C225">
            <v>17</v>
          </cell>
          <cell r="D225">
            <v>15</v>
          </cell>
          <cell r="E225">
            <v>23</v>
          </cell>
        </row>
        <row r="226">
          <cell r="A226" t="str">
            <v>CBL138</v>
          </cell>
          <cell r="B226" t="str">
            <v>Cable, USB A to mini-B, 1 meter</v>
          </cell>
          <cell r="C226">
            <v>20</v>
          </cell>
          <cell r="D226">
            <v>16</v>
          </cell>
          <cell r="E226">
            <v>24</v>
          </cell>
        </row>
        <row r="227">
          <cell r="A227" t="str">
            <v>CBL139</v>
          </cell>
          <cell r="B227" t="str">
            <v>Cable 2.5mm AC/DC out to BNC or RCA</v>
          </cell>
          <cell r="C227">
            <v>49</v>
          </cell>
          <cell r="D227">
            <v>42</v>
          </cell>
          <cell r="E227">
            <v>60</v>
          </cell>
        </row>
        <row r="228">
          <cell r="A228" t="str">
            <v>CBL140</v>
          </cell>
          <cell r="B228" t="str">
            <v>DC power cable for Model 831 sound level meter, 8 – 30VDC includes lead-acid battery clamps and 12V car plug.</v>
          </cell>
          <cell r="C228">
            <v>85</v>
          </cell>
          <cell r="D228">
            <v>72</v>
          </cell>
          <cell r="E228">
            <v>115</v>
          </cell>
        </row>
        <row r="229">
          <cell r="A229" t="str">
            <v>CBL143</v>
          </cell>
          <cell r="B229" t="str">
            <v>Model 831 12V power cable for 2 batteries, used in EPS029-831</v>
          </cell>
          <cell r="C229">
            <v>135</v>
          </cell>
          <cell r="D229">
            <v>115</v>
          </cell>
          <cell r="E229">
            <v>184</v>
          </cell>
        </row>
        <row r="230">
          <cell r="A230" t="str">
            <v>CBL147</v>
          </cell>
          <cell r="B230" t="str">
            <v>Battery Cable connecting 831-INT to battery (BAT014, short cable)</v>
          </cell>
          <cell r="C230">
            <v>114</v>
          </cell>
          <cell r="D230">
            <v>92</v>
          </cell>
          <cell r="E230">
            <v>130</v>
          </cell>
        </row>
        <row r="231">
          <cell r="A231" t="str">
            <v>CBL149</v>
          </cell>
          <cell r="B231" t="str">
            <v>Battery Cable connecting 831-INT to battery (12 ft)</v>
          </cell>
          <cell r="C231">
            <v>133</v>
          </cell>
          <cell r="D231">
            <v>113</v>
          </cell>
          <cell r="E231">
            <v>181</v>
          </cell>
        </row>
        <row r="232">
          <cell r="A232" t="str">
            <v>CBL152</v>
          </cell>
          <cell r="B232" t="str">
            <v>Cable connecting the Model 831 sound level meter to 426A12 - signal (20ft)</v>
          </cell>
          <cell r="C232">
            <v>150</v>
          </cell>
          <cell r="D232">
            <v>121</v>
          </cell>
          <cell r="E232">
            <v>160</v>
          </cell>
        </row>
        <row r="233">
          <cell r="A233" t="str">
            <v>CBL152-XXX</v>
          </cell>
          <cell r="B233" t="str">
            <v>Cable connecting the Model 831 sound level meter to 426A12 - signal (xxx = length in ft)</v>
          </cell>
          <cell r="C233" t="str">
            <v>$112 + $2 foot</v>
          </cell>
          <cell r="D233" t="str">
            <v>$112 + $2 foot</v>
          </cell>
          <cell r="E233" t="str">
            <v>$112 + $2 foot</v>
          </cell>
        </row>
        <row r="234">
          <cell r="A234" t="str">
            <v>CBL153</v>
          </cell>
          <cell r="B234" t="str">
            <v>Cable connecting 831-INT to 426A12 - control (20ft)</v>
          </cell>
          <cell r="C234">
            <v>249</v>
          </cell>
          <cell r="D234">
            <v>212</v>
          </cell>
          <cell r="E234">
            <v>339</v>
          </cell>
        </row>
        <row r="235">
          <cell r="A235" t="str">
            <v>CBL153-XXX</v>
          </cell>
          <cell r="B235" t="str">
            <v>Cable connecting 831-INT to 426A12 - control (Custom length)</v>
          </cell>
          <cell r="C235" t="str">
            <v>$306 + $2 ft</v>
          </cell>
          <cell r="D235" t="str">
            <v>$306 + $2 ft</v>
          </cell>
          <cell r="E235" t="str">
            <v>$306 + $2 ft</v>
          </cell>
        </row>
        <row r="236">
          <cell r="A236" t="str">
            <v>CBL154</v>
          </cell>
          <cell r="B236" t="str">
            <v>Cable connecting the Model 831 sound level meter to 426A12 - control. (20ft)</v>
          </cell>
          <cell r="C236">
            <v>194</v>
          </cell>
          <cell r="D236">
            <v>165</v>
          </cell>
          <cell r="E236">
            <v>264</v>
          </cell>
        </row>
        <row r="237">
          <cell r="A237" t="str">
            <v>CBL154-XXX</v>
          </cell>
          <cell r="B237" t="str">
            <v>Cable connecting the Model 831 sound level meter to the 426A12-control.  Custom length.</v>
          </cell>
          <cell r="C237" t="str">
            <v>$170 + $2 ft</v>
          </cell>
          <cell r="D237" t="str">
            <v>$170 + $2 ft</v>
          </cell>
          <cell r="E237" t="str">
            <v>$170 + $2 ft</v>
          </cell>
        </row>
        <row r="238">
          <cell r="A238" t="str">
            <v>CBL159</v>
          </cell>
          <cell r="B238" t="str">
            <v>Cable USB A to Mini-B 1 foot (used to connect 831-INT to Model 831)</v>
          </cell>
          <cell r="C238">
            <v>6</v>
          </cell>
          <cell r="D238">
            <v>6</v>
          </cell>
          <cell r="E238">
            <v>8</v>
          </cell>
        </row>
        <row r="239">
          <cell r="A239" t="str">
            <v>CBL160</v>
          </cell>
          <cell r="B239" t="str">
            <v>Cable connecting 831-INT to solar charger</v>
          </cell>
          <cell r="C239">
            <v>90</v>
          </cell>
          <cell r="D239">
            <v>77</v>
          </cell>
          <cell r="E239">
            <v>106</v>
          </cell>
        </row>
        <row r="240">
          <cell r="A240" t="str">
            <v>CBL166</v>
          </cell>
          <cell r="B240" t="str">
            <v>Battery Cable connecting two batteries in parallel (jumper cable used in EPS036)</v>
          </cell>
          <cell r="C240">
            <v>85</v>
          </cell>
          <cell r="D240">
            <v>71</v>
          </cell>
          <cell r="E240">
            <v>118</v>
          </cell>
        </row>
        <row r="241">
          <cell r="A241" t="str">
            <v>CBL167</v>
          </cell>
          <cell r="B241" t="str">
            <v>Cable for SEN031, 6 m. Serial port for control and data, 2.5 mm connector for instrument and heater power. Connects to Model 831 with DVX008A</v>
          </cell>
          <cell r="C241">
            <v>272</v>
          </cell>
          <cell r="D241">
            <v>231</v>
          </cell>
          <cell r="E241">
            <v>369</v>
          </cell>
        </row>
        <row r="242">
          <cell r="A242" t="str">
            <v>CBL167-XXX</v>
          </cell>
          <cell r="B242" t="str">
            <v>Cable for SEN031. Serial port for control and data, 2.5mm connector for instrument and heater power. Connects to Model 831 with DVX008A. Custom length (max length 70 ft, 21 m)</v>
          </cell>
          <cell r="C242" t="str">
            <v>Call Factory</v>
          </cell>
          <cell r="D242" t="str">
            <v>Call Factory</v>
          </cell>
          <cell r="E242" t="str">
            <v>Call Factory</v>
          </cell>
        </row>
        <row r="243">
          <cell r="A243" t="str">
            <v>CBL168</v>
          </cell>
          <cell r="B243" t="str">
            <v>Cable connecting Model 831 to single battery including fuse and coaxial DC connector for charger (used in EPS030-831)</v>
          </cell>
          <cell r="C243">
            <v>138</v>
          </cell>
          <cell r="D243">
            <v>118</v>
          </cell>
          <cell r="E243">
            <v>189</v>
          </cell>
        </row>
        <row r="244">
          <cell r="A244" t="str">
            <v>CBL169</v>
          </cell>
          <cell r="B244" t="str">
            <v>Cable connecting cigar lighter (female) to single battery including fuse and coaxial DC connector for charger (used in EPS030-LXT)</v>
          </cell>
          <cell r="C244">
            <v>93</v>
          </cell>
          <cell r="D244">
            <v>79</v>
          </cell>
          <cell r="E244">
            <v>118</v>
          </cell>
        </row>
        <row r="245">
          <cell r="A245" t="str">
            <v>CBL170</v>
          </cell>
          <cell r="B245" t="str">
            <v>Cable connecting Model 831 to 9-pin D connector (wind speed, direction, logic I/O, 3 slow ADC) and coaxial DC connector (to PSA027), incl. breakout cable and I/F block</v>
          </cell>
          <cell r="C245">
            <v>134</v>
          </cell>
          <cell r="D245">
            <v>114</v>
          </cell>
          <cell r="E245">
            <v>188</v>
          </cell>
        </row>
        <row r="246">
          <cell r="A246" t="str">
            <v>CBL174</v>
          </cell>
          <cell r="B246" t="str">
            <v>Waterproof cable connecting EPS029-831/EPS030-831 to external PC, 2m USB A-to-B</v>
          </cell>
          <cell r="C246">
            <v>28</v>
          </cell>
          <cell r="D246">
            <v>23</v>
          </cell>
          <cell r="E246">
            <v>29</v>
          </cell>
        </row>
        <row r="247">
          <cell r="A247" t="str">
            <v>CBL180</v>
          </cell>
          <cell r="B247" t="str">
            <v>Cable connecting Model 831 AC/DC out for BAS002 input (BNC female) (6ft); needs BNC extension cable (eg CBL181)</v>
          </cell>
          <cell r="C247">
            <v>108</v>
          </cell>
          <cell r="D247">
            <v>92</v>
          </cell>
          <cell r="E247">
            <v>147</v>
          </cell>
        </row>
        <row r="248">
          <cell r="A248" t="str">
            <v>CBL181</v>
          </cell>
          <cell r="B248" t="str">
            <v>BNC extension cable, 50ft, male-male</v>
          </cell>
          <cell r="C248">
            <v>66</v>
          </cell>
          <cell r="D248">
            <v>52</v>
          </cell>
          <cell r="E248">
            <v>75</v>
          </cell>
        </row>
        <row r="249">
          <cell r="A249" t="str">
            <v>CBL182</v>
          </cell>
          <cell r="B249" t="str">
            <v>Speakon Extension Cable (50 ft) (15m) connectors both ends for BAS002 to BAS001 or BAS003</v>
          </cell>
          <cell r="C249">
            <v>66</v>
          </cell>
          <cell r="D249">
            <v>52</v>
          </cell>
          <cell r="E249">
            <v>75</v>
          </cell>
        </row>
        <row r="250">
          <cell r="A250" t="str">
            <v>CBL203-20</v>
          </cell>
          <cell r="B250" t="str">
            <v>Cable connecting the Model 831 sound level meter to PRM2103 - data/control/power (12V). (20ft)</v>
          </cell>
          <cell r="C250">
            <v>376</v>
          </cell>
          <cell r="D250">
            <v>320</v>
          </cell>
          <cell r="E250">
            <v>468</v>
          </cell>
        </row>
        <row r="251">
          <cell r="A251" t="str">
            <v>CBL203-XX</v>
          </cell>
          <cell r="B251" t="str">
            <v>Custom CBL203-20 to max length 100 feet</v>
          </cell>
          <cell r="C251" t="str">
            <v>Call Factory</v>
          </cell>
          <cell r="D251" t="str">
            <v>Call Factory</v>
          </cell>
          <cell r="E251" t="str">
            <v>Call Factory</v>
          </cell>
        </row>
        <row r="252">
          <cell r="A252" t="str">
            <v>CBL204-10</v>
          </cell>
          <cell r="B252" t="str">
            <v>Cable, NoiseTutor 10 foot external battery cable with clips to DC</v>
          </cell>
          <cell r="C252">
            <v>158</v>
          </cell>
          <cell r="D252">
            <v>134</v>
          </cell>
          <cell r="E252">
            <v>222</v>
          </cell>
        </row>
        <row r="253">
          <cell r="A253" t="str">
            <v>CBL204-xxx</v>
          </cell>
          <cell r="B253" t="str">
            <v>Cable, NoiseTutor custom length external battery cable with clips to DC</v>
          </cell>
          <cell r="C253" t="str">
            <v>Call Factory</v>
          </cell>
          <cell r="D253" t="str">
            <v>Call Factory</v>
          </cell>
          <cell r="E253" t="str">
            <v>Call Factory</v>
          </cell>
        </row>
        <row r="254">
          <cell r="A254" t="str">
            <v>CBL207</v>
          </cell>
          <cell r="B254" t="str">
            <v>Audio Isolation cable between 831/LxT and PC</v>
          </cell>
          <cell r="C254">
            <v>154</v>
          </cell>
          <cell r="D254">
            <v>128</v>
          </cell>
          <cell r="E254">
            <v>182</v>
          </cell>
        </row>
        <row r="255">
          <cell r="A255" t="str">
            <v>CBL208-20</v>
          </cell>
          <cell r="B255" t="str">
            <v>Cable connecting the Model 831 sound level meter on 831-INT(-ET) to PRM2103 - data/control/power (20ft)</v>
          </cell>
          <cell r="C255">
            <v>376</v>
          </cell>
          <cell r="D255">
            <v>320</v>
          </cell>
          <cell r="E255">
            <v>468</v>
          </cell>
        </row>
        <row r="256">
          <cell r="A256" t="str">
            <v>CBL208-XX</v>
          </cell>
          <cell r="B256" t="str">
            <v>Custom CBL208-20 to max length 100 feet</v>
          </cell>
          <cell r="C256" t="str">
            <v>Call Factory</v>
          </cell>
          <cell r="D256" t="str">
            <v>Call Factory</v>
          </cell>
          <cell r="E256" t="str">
            <v>Call Factory</v>
          </cell>
        </row>
        <row r="257">
          <cell r="A257" t="str">
            <v>CBL210-004</v>
          </cell>
          <cell r="B257" t="str">
            <v>Cable, Parallel battery addition 4 foot</v>
          </cell>
          <cell r="C257">
            <v>200</v>
          </cell>
          <cell r="D257">
            <v>170</v>
          </cell>
          <cell r="E257">
            <v>272</v>
          </cell>
        </row>
        <row r="258">
          <cell r="A258" t="str">
            <v>CBL210-XXX</v>
          </cell>
          <cell r="B258" t="str">
            <v>Cable, Parallel battery addition custom length</v>
          </cell>
          <cell r="C258" t="str">
            <v>Call Factory</v>
          </cell>
          <cell r="D258" t="str">
            <v>Call Factory</v>
          </cell>
          <cell r="E258" t="str">
            <v>Call Factory</v>
          </cell>
        </row>
        <row r="259">
          <cell r="A259" t="str">
            <v>CBL214-XX</v>
          </cell>
          <cell r="B259" t="str">
            <v>Extension cable for CBL203 or CBL208, max lenth 100 feet (30m)</v>
          </cell>
          <cell r="C259" t="str">
            <v>Call Factory</v>
          </cell>
          <cell r="D259" t="str">
            <v>Call Factory</v>
          </cell>
          <cell r="E259" t="str">
            <v>Call Factory</v>
          </cell>
        </row>
        <row r="260">
          <cell r="A260" t="str">
            <v>CBL215</v>
          </cell>
          <cell r="B260" t="str">
            <v>Battery Cable connecting two batteries in parallel, 20 in. (50 cm)</v>
          </cell>
          <cell r="C260">
            <v>42</v>
          </cell>
          <cell r="D260">
            <v>36</v>
          </cell>
          <cell r="E260">
            <v>54</v>
          </cell>
        </row>
        <row r="261">
          <cell r="A261" t="str">
            <v>CBL216</v>
          </cell>
          <cell r="B261" t="str">
            <v>1/4-28 4-pin to 4-pin mini for SEN026, 1 ft (30 cm)</v>
          </cell>
          <cell r="C261">
            <v>126</v>
          </cell>
          <cell r="D261">
            <v>107</v>
          </cell>
          <cell r="E261">
            <v>165</v>
          </cell>
        </row>
        <row r="262">
          <cell r="A262" t="str">
            <v>CBL217-01</v>
          </cell>
          <cell r="B262" t="str">
            <v>1/4-28 4-pin to 1/4-28 4-pin for SEN020 &amp; SEN041F, 12 in (30 cm)</v>
          </cell>
          <cell r="C262">
            <v>126</v>
          </cell>
          <cell r="D262">
            <v>107</v>
          </cell>
          <cell r="E262">
            <v>165</v>
          </cell>
        </row>
        <row r="263">
          <cell r="A263" t="str">
            <v>CBL217-05</v>
          </cell>
          <cell r="B263" t="str">
            <v>1/4-28 4-pin to 1/4-28 4-pin for SEN020 &amp; SEN041F, 5 ft (1.5 m)</v>
          </cell>
          <cell r="C263">
            <v>126</v>
          </cell>
          <cell r="D263">
            <v>107</v>
          </cell>
          <cell r="E263">
            <v>165</v>
          </cell>
        </row>
        <row r="264">
          <cell r="A264" t="str">
            <v>CBL218</v>
          </cell>
          <cell r="B264" t="str">
            <v>Cable, USB-A to micro-B, 3 ft (1 m)     </v>
          </cell>
          <cell r="C264">
            <v>9</v>
          </cell>
          <cell r="D264">
            <v>8</v>
          </cell>
          <cell r="E264">
            <v>12</v>
          </cell>
        </row>
        <row r="265">
          <cell r="A265" t="str">
            <v>CBL221</v>
          </cell>
          <cell r="B265" t="str">
            <v>Battery cable connecting two batteries with spade lug terminals to two 2.5 mm barrel connectors (charger and system power).  Used in NMS043</v>
          </cell>
          <cell r="C265">
            <v>79</v>
          </cell>
          <cell r="D265">
            <v>63</v>
          </cell>
          <cell r="E265">
            <v>95</v>
          </cell>
        </row>
        <row r="266">
          <cell r="A266" t="str">
            <v>CBL222-08</v>
          </cell>
          <cell r="B266" t="str">
            <v>Cable connecting the SoundAdvisor model 831C sound level meter to PRM2103 - data, control &amp; power with Anderson Powerpole® connectors. (8 ft / 2.4 m)</v>
          </cell>
          <cell r="C266">
            <v>356</v>
          </cell>
          <cell r="D266">
            <v>303</v>
          </cell>
          <cell r="E266">
            <v>455</v>
          </cell>
        </row>
        <row r="267">
          <cell r="A267" t="str">
            <v>CBL222-20</v>
          </cell>
          <cell r="B267" t="str">
            <v>Cable connecting the SoundAdvisor model 831C sound level meter to PRM2103 - data, control &amp; power with Anderson Powerpole® connectors. (20 ft / 6 m)</v>
          </cell>
          <cell r="C267">
            <v>376</v>
          </cell>
          <cell r="D267">
            <v>320</v>
          </cell>
          <cell r="E267">
            <v>468</v>
          </cell>
        </row>
        <row r="268">
          <cell r="A268" t="str">
            <v>CBL223-02</v>
          </cell>
          <cell r="B268" t="str">
            <v>Power cable for Sierra Wireless with sense line and Anderson Powerpole® connectors (2 ft / 0.6 m)</v>
          </cell>
          <cell r="C268">
            <v>93</v>
          </cell>
          <cell r="D268">
            <v>79</v>
          </cell>
          <cell r="E268">
            <v>126</v>
          </cell>
        </row>
        <row r="269">
          <cell r="A269" t="str">
            <v>CBL224-02</v>
          </cell>
          <cell r="B269" t="str">
            <v>Power cable for 831C or 831 with Anderson Powerpole® connectors (2 ft / 0.6 m)</v>
          </cell>
          <cell r="C269">
            <v>122</v>
          </cell>
          <cell r="D269">
            <v>104</v>
          </cell>
          <cell r="E269">
            <v>166</v>
          </cell>
        </row>
        <row r="270">
          <cell r="A270" t="str">
            <v>CBL225-01</v>
          </cell>
          <cell r="B270" t="str">
            <v>Power cable for battery with spade connectors and Anderson Powerpole® connectors (1 ft / 0.3 m)</v>
          </cell>
          <cell r="C270">
            <v>35</v>
          </cell>
          <cell r="D270">
            <v>30</v>
          </cell>
          <cell r="E270">
            <v>45</v>
          </cell>
        </row>
        <row r="271">
          <cell r="A271" t="str">
            <v>CBL226-02</v>
          </cell>
          <cell r="B271" t="str">
            <v xml:space="preserve">Power cable with Anderson Powerpole® connectors to bare wires (2 ft / 0.6 m) </v>
          </cell>
          <cell r="C271">
            <v>23</v>
          </cell>
          <cell r="D271">
            <v>19</v>
          </cell>
          <cell r="E271">
            <v>29</v>
          </cell>
        </row>
        <row r="272">
          <cell r="A272" t="str">
            <v>CBL228-03</v>
          </cell>
          <cell r="B272" t="str">
            <v>Cable, 1m, with MC-4 connectors for solar and bare wires for use with solar charge controllers</v>
          </cell>
          <cell r="C272">
            <v>74</v>
          </cell>
          <cell r="D272">
            <v>63</v>
          </cell>
          <cell r="E272">
            <v>101</v>
          </cell>
        </row>
        <row r="273">
          <cell r="A273" t="str">
            <v>CBL229-20</v>
          </cell>
          <cell r="B273" t="str">
            <v>Cable for SEN031, 6 m. Serial port for control and data, Powerpole® connector for instrument and heater power. Connects to Model 831C with DVX008A</v>
          </cell>
          <cell r="C273">
            <v>272</v>
          </cell>
          <cell r="E273">
            <v>369</v>
          </cell>
        </row>
        <row r="274">
          <cell r="A274" t="str">
            <v>CCS001</v>
          </cell>
          <cell r="B274" t="str">
            <v>Hard shell custom case, 18 1/2 in x 15 1/4 in x 6 7/8 in.</v>
          </cell>
          <cell r="C274">
            <v>223</v>
          </cell>
          <cell r="D274">
            <v>189</v>
          </cell>
          <cell r="E274">
            <v>284</v>
          </cell>
        </row>
        <row r="275">
          <cell r="A275" t="str">
            <v>CCS007</v>
          </cell>
          <cell r="B275" t="str">
            <v>Hard shell custom case, 20 1/2 in x 16 3/4 in x 8 1/2 in</v>
          </cell>
          <cell r="C275">
            <v>256</v>
          </cell>
          <cell r="D275">
            <v>217</v>
          </cell>
          <cell r="E275">
            <v>348</v>
          </cell>
        </row>
        <row r="276">
          <cell r="A276" t="str">
            <v>CCS010</v>
          </cell>
          <cell r="B276" t="str">
            <v>Hard shell custom case, 11 in x 10 in x 5 in</v>
          </cell>
          <cell r="C276">
            <v>65</v>
          </cell>
          <cell r="D276">
            <v>55</v>
          </cell>
          <cell r="E276">
            <v>88</v>
          </cell>
        </row>
        <row r="277">
          <cell r="A277" t="str">
            <v>CCS018</v>
          </cell>
          <cell r="B277" t="str">
            <v>Soft pouch with belt clip for Spark family instruments.</v>
          </cell>
          <cell r="C277">
            <v>46</v>
          </cell>
          <cell r="D277">
            <v>40</v>
          </cell>
          <cell r="E277">
            <v>56</v>
          </cell>
        </row>
        <row r="278">
          <cell r="A278" t="str">
            <v>CCS019</v>
          </cell>
          <cell r="B278" t="str">
            <v>Hard shell case. Holds up to five Sparks, calibrator and accessories. For use with 703P, 706RC and ATEX versions.</v>
          </cell>
          <cell r="C278">
            <v>210</v>
          </cell>
          <cell r="D278">
            <v>210</v>
          </cell>
          <cell r="E278">
            <v>286</v>
          </cell>
        </row>
        <row r="279">
          <cell r="A279" t="str">
            <v>CCS021</v>
          </cell>
          <cell r="B279" t="str">
            <v>Hard shell case for Spark instrument, calibrator and accessories.</v>
          </cell>
          <cell r="C279">
            <v>115</v>
          </cell>
          <cell r="D279">
            <v>115</v>
          </cell>
          <cell r="E279">
            <v>173</v>
          </cell>
        </row>
        <row r="280">
          <cell r="A280" t="str">
            <v>CCS022</v>
          </cell>
          <cell r="B280" t="str">
            <v>Hard shell case for 1 pack 705.</v>
          </cell>
          <cell r="C280">
            <v>128</v>
          </cell>
          <cell r="D280">
            <v>128</v>
          </cell>
          <cell r="E280">
            <v>177</v>
          </cell>
        </row>
        <row r="281">
          <cell r="A281" t="str">
            <v>CCS023</v>
          </cell>
          <cell r="B281" t="str">
            <v>Hard shell case. Holds up to five 705P, one 706RC, calibrator, and accessories. Also for ATEX versions.</v>
          </cell>
          <cell r="C281">
            <v>275</v>
          </cell>
          <cell r="D281">
            <v>239</v>
          </cell>
          <cell r="E281">
            <v>383</v>
          </cell>
        </row>
        <row r="282">
          <cell r="A282" t="str">
            <v>CCS024</v>
          </cell>
          <cell r="B282" t="str">
            <v>Hard shell case. Holds up to ten 705P, one 706RC, calibrator and accessories.</v>
          </cell>
          <cell r="C282">
            <v>296</v>
          </cell>
          <cell r="D282">
            <v>248</v>
          </cell>
          <cell r="E282">
            <v>350</v>
          </cell>
        </row>
        <row r="283">
          <cell r="A283" t="str">
            <v>CCS027</v>
          </cell>
          <cell r="B283" t="str">
            <v>Soft case with belt clip for ATEX approved Spark family instruments.</v>
          </cell>
          <cell r="C283">
            <v>55</v>
          </cell>
          <cell r="D283">
            <v>48</v>
          </cell>
          <cell r="E283">
            <v>67</v>
          </cell>
        </row>
        <row r="284">
          <cell r="A284" t="str">
            <v xml:space="preserve">CCS032 </v>
          </cell>
          <cell r="B284" t="str">
            <v>Soft pouch for Model 831 and SoundTrack LxT</v>
          </cell>
          <cell r="C284">
            <v>60</v>
          </cell>
          <cell r="D284">
            <v>50</v>
          </cell>
          <cell r="E284">
            <v>66</v>
          </cell>
        </row>
        <row r="285">
          <cell r="A285" t="str">
            <v>CCS038</v>
          </cell>
          <cell r="B285" t="str">
            <v>Padded portable storage case for sound level meter with compartments for portable printer, calibrator, and accessories</v>
          </cell>
          <cell r="C285">
            <v>95</v>
          </cell>
          <cell r="D285">
            <v>85</v>
          </cell>
          <cell r="E285">
            <v>120</v>
          </cell>
        </row>
        <row r="286">
          <cell r="A286" t="str">
            <v>CCS039</v>
          </cell>
          <cell r="B286" t="str">
            <v>Soft bag for carrying the TRP020</v>
          </cell>
          <cell r="C286">
            <v>133</v>
          </cell>
          <cell r="D286">
            <v>113</v>
          </cell>
          <cell r="E286">
            <v>181</v>
          </cell>
        </row>
        <row r="287">
          <cell r="A287" t="str">
            <v>CCS047</v>
          </cell>
          <cell r="B287" t="str">
            <v xml:space="preserve">Hard shell case for HVM200 and accessories (38 x 48 x 18 cm) </v>
          </cell>
          <cell r="C287">
            <v>238</v>
          </cell>
          <cell r="D287">
            <v>194</v>
          </cell>
          <cell r="E287">
            <v>298</v>
          </cell>
        </row>
        <row r="288">
          <cell r="A288" t="str">
            <v>CCS048-L</v>
          </cell>
          <cell r="B288" t="str">
            <v>Large/xlarge size armband for mounting HVM200 during hand-arm vibration measurement</v>
          </cell>
          <cell r="C288">
            <v>54</v>
          </cell>
          <cell r="D288">
            <v>46</v>
          </cell>
          <cell r="E288">
            <v>71</v>
          </cell>
        </row>
        <row r="289">
          <cell r="A289" t="str">
            <v>CCS048-S</v>
          </cell>
          <cell r="B289" t="str">
            <v>Small/medium size armband for mounting HVM200 during hand-arm vibration measurement</v>
          </cell>
          <cell r="C289">
            <v>54</v>
          </cell>
          <cell r="D289">
            <v>46</v>
          </cell>
          <cell r="E289">
            <v>71</v>
          </cell>
        </row>
        <row r="290">
          <cell r="A290" t="str">
            <v>CCS050</v>
          </cell>
          <cell r="B290" t="str">
            <v>Hard case with custom foam for AEC206 and accessories</v>
          </cell>
          <cell r="C290">
            <v>793</v>
          </cell>
          <cell r="D290">
            <v>634</v>
          </cell>
          <cell r="E290">
            <v>1015</v>
          </cell>
        </row>
        <row r="291">
          <cell r="A291" t="str">
            <v>CCS051</v>
          </cell>
          <cell r="B291" t="str">
            <v>Base enclosure for EPS044 and NMS044 systems that includes mounting plate, glands and mount for ACC009</v>
          </cell>
          <cell r="C291">
            <v>1262</v>
          </cell>
          <cell r="D291">
            <v>1073</v>
          </cell>
          <cell r="E291">
            <v>1716</v>
          </cell>
        </row>
        <row r="292">
          <cell r="A292" t="str">
            <v>CCS052</v>
          </cell>
          <cell r="B292" t="str">
            <v>Canvas bag with zipper and handles.  19 x 9 x 6 in (48 x 23 x 15 cm)</v>
          </cell>
          <cell r="C292">
            <v>49</v>
          </cell>
          <cell r="D292">
            <v>39</v>
          </cell>
          <cell r="E292">
            <v>54</v>
          </cell>
        </row>
        <row r="293">
          <cell r="A293" t="str">
            <v>CCS-PRN003</v>
          </cell>
          <cell r="B293" t="str">
            <v>Soft pouch for portable printer (PRN003)</v>
          </cell>
          <cell r="C293">
            <v>129</v>
          </cell>
          <cell r="D293">
            <v>113</v>
          </cell>
          <cell r="E293">
            <v>144</v>
          </cell>
        </row>
        <row r="294">
          <cell r="A294" t="str">
            <v>CER-2200C</v>
          </cell>
          <cell r="B294" t="str">
            <v>Calibration and certification for 2200C.</v>
          </cell>
          <cell r="C294">
            <v>236</v>
          </cell>
          <cell r="D294">
            <v>236</v>
          </cell>
          <cell r="E294">
            <v>236</v>
          </cell>
        </row>
        <row r="295">
          <cell r="A295" t="str">
            <v>CER-2210</v>
          </cell>
          <cell r="B295" t="str">
            <v>Calibration and certification for 2210</v>
          </cell>
          <cell r="C295">
            <v>480</v>
          </cell>
          <cell r="D295">
            <v>480</v>
          </cell>
          <cell r="E295">
            <v>480</v>
          </cell>
        </row>
        <row r="296">
          <cell r="A296" t="str">
            <v>CER-2221</v>
          </cell>
          <cell r="B296" t="str">
            <v>Calibration and certification for 2221</v>
          </cell>
          <cell r="C296">
            <v>231</v>
          </cell>
          <cell r="D296">
            <v>231</v>
          </cell>
          <cell r="E296">
            <v>231</v>
          </cell>
        </row>
        <row r="297">
          <cell r="A297" t="str">
            <v>CER-2250</v>
          </cell>
          <cell r="B297" t="str">
            <v>Calibration and certification for 2250, without microphone.</v>
          </cell>
          <cell r="C297">
            <v>453</v>
          </cell>
          <cell r="D297">
            <v>453</v>
          </cell>
          <cell r="E297">
            <v>453</v>
          </cell>
        </row>
        <row r="298">
          <cell r="A298" t="str">
            <v>CER-2260</v>
          </cell>
          <cell r="B298" t="str">
            <v>Calibration and certification for 2260, without microphone.</v>
          </cell>
          <cell r="C298">
            <v>453</v>
          </cell>
          <cell r="D298">
            <v>453</v>
          </cell>
          <cell r="E298">
            <v>453</v>
          </cell>
        </row>
        <row r="299">
          <cell r="A299" t="str">
            <v>CER-2800</v>
          </cell>
          <cell r="B299" t="str">
            <v>Calibration and certification for 2800, 2800B.</v>
          </cell>
          <cell r="C299">
            <v>495</v>
          </cell>
          <cell r="D299">
            <v>495</v>
          </cell>
          <cell r="E299">
            <v>495</v>
          </cell>
        </row>
        <row r="300">
          <cell r="A300" t="str">
            <v>CER-2900</v>
          </cell>
          <cell r="B300" t="str">
            <v>Calibration and certification for 2900, 2900B.</v>
          </cell>
          <cell r="C300">
            <v>590</v>
          </cell>
          <cell r="D300">
            <v>590</v>
          </cell>
          <cell r="E300">
            <v>590</v>
          </cell>
        </row>
        <row r="301">
          <cell r="A301" t="str">
            <v>CER-3000+</v>
          </cell>
          <cell r="B301" t="str">
            <v>Calibration and certification for 3000+.</v>
          </cell>
          <cell r="C301">
            <v>590</v>
          </cell>
          <cell r="D301">
            <v>590</v>
          </cell>
          <cell r="E301">
            <v>590</v>
          </cell>
        </row>
        <row r="302">
          <cell r="A302" t="str">
            <v>CER-3200</v>
          </cell>
          <cell r="B302" t="str">
            <v>Calibration and certification for 3200, 1 or 2 channel.</v>
          </cell>
          <cell r="C302">
            <v>657</v>
          </cell>
          <cell r="D302">
            <v>657</v>
          </cell>
          <cell r="E302">
            <v>657</v>
          </cell>
        </row>
        <row r="303">
          <cell r="A303" t="str">
            <v>CER-3200-X</v>
          </cell>
          <cell r="B303" t="str">
            <v>Calibration and certification for 3200, each additional channel.</v>
          </cell>
          <cell r="C303">
            <v>168</v>
          </cell>
          <cell r="D303">
            <v>168</v>
          </cell>
          <cell r="E303">
            <v>168</v>
          </cell>
        </row>
        <row r="304">
          <cell r="A304" t="str">
            <v>CER-426A12</v>
          </cell>
          <cell r="B304" t="str">
            <v>Calibration and certification for 426A12 inc;. env. testing for temperature and humidity stability. Replaces windscreen, o-ring, and desiccant cartridges.</v>
          </cell>
          <cell r="C304">
            <v>595</v>
          </cell>
          <cell r="D304">
            <v>595</v>
          </cell>
          <cell r="E304">
            <v>595</v>
          </cell>
        </row>
        <row r="305">
          <cell r="A305" t="str">
            <v>CER-700</v>
          </cell>
          <cell r="B305" t="str">
            <v>Calibration and certification for 700, includes microphone.</v>
          </cell>
          <cell r="C305">
            <v>203</v>
          </cell>
          <cell r="D305">
            <v>203</v>
          </cell>
          <cell r="E305">
            <v>203</v>
          </cell>
        </row>
        <row r="306">
          <cell r="A306" t="str">
            <v>CER-706</v>
          </cell>
          <cell r="B306" t="str">
            <v>Calibration and certification for Spark series and NoiseBadge series, includes 1 microphone and preamp MPR (703, 703P, 704, 705, 705P, 706, 706RC, and ATEX versions).</v>
          </cell>
          <cell r="C306">
            <v>203</v>
          </cell>
          <cell r="D306">
            <v>203</v>
          </cell>
          <cell r="E306">
            <v>203</v>
          </cell>
        </row>
        <row r="307">
          <cell r="A307" t="str">
            <v>CER-712</v>
          </cell>
          <cell r="B307" t="str">
            <v>Calibration and certification for 712, includes microphone.</v>
          </cell>
          <cell r="C307">
            <v>275</v>
          </cell>
          <cell r="D307">
            <v>275</v>
          </cell>
          <cell r="E307">
            <v>275</v>
          </cell>
        </row>
        <row r="308">
          <cell r="A308" t="str">
            <v>CER-720</v>
          </cell>
          <cell r="B308" t="str">
            <v>Calibration and certification for 720.</v>
          </cell>
          <cell r="C308">
            <v>275</v>
          </cell>
          <cell r="D308">
            <v>275</v>
          </cell>
          <cell r="E308">
            <v>275</v>
          </cell>
        </row>
        <row r="309">
          <cell r="A309" t="str">
            <v>CER-800-30</v>
          </cell>
          <cell r="B309" t="str">
            <v>Calibration and certification for 800, OPT30, 1/1 and 1/3 octave filters.</v>
          </cell>
          <cell r="C309">
            <v>203</v>
          </cell>
          <cell r="D309">
            <v>203</v>
          </cell>
          <cell r="E309">
            <v>203</v>
          </cell>
        </row>
        <row r="310">
          <cell r="A310" t="str">
            <v>CER-800B</v>
          </cell>
          <cell r="B310" t="str">
            <v>Calibration and certification for 800B (preamplifier and microphone calibration extra) Use CER-800-30 for filter calibration.</v>
          </cell>
          <cell r="C310">
            <v>293</v>
          </cell>
          <cell r="D310">
            <v>293</v>
          </cell>
          <cell r="E310">
            <v>293</v>
          </cell>
        </row>
        <row r="311">
          <cell r="A311" t="str">
            <v>CER-812</v>
          </cell>
          <cell r="B311" t="str">
            <v>Calibration and certification for 812, (preamplifier and microphone calibration extra).</v>
          </cell>
          <cell r="C311">
            <v>275</v>
          </cell>
          <cell r="D311">
            <v>275</v>
          </cell>
          <cell r="E311">
            <v>275</v>
          </cell>
        </row>
        <row r="312">
          <cell r="A312" t="str">
            <v>CER-814</v>
          </cell>
          <cell r="B312" t="str">
            <v>Calibration and certification for 814, (preamplifier and microphone calibration extra).</v>
          </cell>
          <cell r="C312">
            <v>275</v>
          </cell>
          <cell r="D312">
            <v>275</v>
          </cell>
          <cell r="E312">
            <v>275</v>
          </cell>
        </row>
        <row r="313">
          <cell r="A313" t="str">
            <v>CER-820</v>
          </cell>
          <cell r="B313" t="str">
            <v>Calibration and certification for 820, (preamplifier and microphone calibration extra).</v>
          </cell>
          <cell r="C313">
            <v>275</v>
          </cell>
          <cell r="D313">
            <v>275</v>
          </cell>
          <cell r="E313">
            <v>275</v>
          </cell>
        </row>
        <row r="314">
          <cell r="A314" t="str">
            <v>CER-824</v>
          </cell>
          <cell r="B314" t="str">
            <v>Calibration and certification for 824, (preamplifier and microphone calibration extra).</v>
          </cell>
          <cell r="C314">
            <v>302</v>
          </cell>
          <cell r="D314">
            <v>302</v>
          </cell>
          <cell r="E314">
            <v>302</v>
          </cell>
        </row>
        <row r="315">
          <cell r="A315" t="str">
            <v>CER-824-E</v>
          </cell>
          <cell r="B315" t="str">
            <v>Calibration and certification for 824, with environmental test.</v>
          </cell>
          <cell r="C315">
            <v>686</v>
          </cell>
          <cell r="D315">
            <v>686</v>
          </cell>
          <cell r="E315">
            <v>686</v>
          </cell>
        </row>
        <row r="316">
          <cell r="A316" t="str">
            <v>CER-831</v>
          </cell>
          <cell r="B316" t="str">
            <v>Calibration and Certification of 831 including PRM831 and microphone</v>
          </cell>
          <cell r="C316">
            <v>430</v>
          </cell>
          <cell r="D316">
            <v>430</v>
          </cell>
          <cell r="E316">
            <v>430</v>
          </cell>
        </row>
        <row r="317">
          <cell r="A317" t="str">
            <v>CER-831-E</v>
          </cell>
          <cell r="B317" t="str">
            <v>Environmental Certification Model 831 for [-40,+70]°C range. Incl. calibration of 831, PRM831 and microphone</v>
          </cell>
          <cell r="C317">
            <v>592</v>
          </cell>
          <cell r="D317">
            <v>592</v>
          </cell>
          <cell r="E317">
            <v>592</v>
          </cell>
        </row>
        <row r="318">
          <cell r="A318" t="str">
            <v>CER-831-LOWN</v>
          </cell>
          <cell r="B318" t="str">
            <v>Calibration and certification of Model 831 with 378A04 microphone (831-LOWN).  Microphone and Model 831 calibrated separately. Results not fully IEC 61672-3 compliant.</v>
          </cell>
          <cell r="C318">
            <v>430</v>
          </cell>
          <cell r="D318">
            <v>430</v>
          </cell>
          <cell r="E318">
            <v>430</v>
          </cell>
        </row>
        <row r="319">
          <cell r="A319" t="str">
            <v>CER-870B</v>
          </cell>
          <cell r="B319" t="str">
            <v>Calibration and certification for 870B, without environmental test.</v>
          </cell>
          <cell r="C319">
            <v>348</v>
          </cell>
          <cell r="D319">
            <v>348</v>
          </cell>
          <cell r="E319">
            <v>348</v>
          </cell>
        </row>
        <row r="320">
          <cell r="A320" t="str">
            <v xml:space="preserve">CER-870B-E </v>
          </cell>
          <cell r="B320" t="str">
            <v>Calibration and certification for 870B, with environmental test.</v>
          </cell>
          <cell r="C320">
            <v>592</v>
          </cell>
          <cell r="D320">
            <v>592</v>
          </cell>
          <cell r="E320">
            <v>592</v>
          </cell>
        </row>
        <row r="321">
          <cell r="A321" t="str">
            <v>CER-AEC201-A</v>
          </cell>
          <cell r="B321" t="str">
            <v>Calibration and certification for AEC201-A includes report, microphone certification</v>
          </cell>
          <cell r="C321">
            <v>238</v>
          </cell>
          <cell r="D321">
            <v>238</v>
          </cell>
          <cell r="E321">
            <v>238</v>
          </cell>
        </row>
        <row r="322">
          <cell r="A322" t="str">
            <v>CER-AEC202</v>
          </cell>
          <cell r="B322" t="str">
            <v>Calibration and certification for AEC202, includes report and certificate</v>
          </cell>
          <cell r="C322">
            <v>175</v>
          </cell>
          <cell r="D322">
            <v>175</v>
          </cell>
          <cell r="E322">
            <v>175</v>
          </cell>
        </row>
        <row r="323">
          <cell r="A323" t="str">
            <v>CER-AEC203</v>
          </cell>
          <cell r="B323" t="str">
            <v>Calibration and certification for AEC203, includes report and certificate</v>
          </cell>
          <cell r="C323">
            <v>175</v>
          </cell>
          <cell r="D323">
            <v>175</v>
          </cell>
          <cell r="E323">
            <v>175</v>
          </cell>
        </row>
        <row r="324">
          <cell r="A324" t="str">
            <v>CER-AEC204</v>
          </cell>
          <cell r="B324" t="str">
            <v>Calibration and certification for AEC204, includes report and certificate.  Microphone certification not included</v>
          </cell>
          <cell r="C324">
            <v>192</v>
          </cell>
          <cell r="D324">
            <v>192</v>
          </cell>
          <cell r="E324">
            <v>192</v>
          </cell>
        </row>
        <row r="325">
          <cell r="A325" t="str">
            <v>CER-AEC304</v>
          </cell>
          <cell r="B325" t="str">
            <v>Calibration and certification for AEC304, includes report and certificate.  Microphone certification not included</v>
          </cell>
          <cell r="C325">
            <v>192</v>
          </cell>
          <cell r="D325">
            <v>192</v>
          </cell>
          <cell r="E325">
            <v>192</v>
          </cell>
        </row>
        <row r="326">
          <cell r="A326" t="str">
            <v>CER-AEC304-3</v>
          </cell>
          <cell r="B326" t="str">
            <v>Certification for combination of AEC304 and 426M11 or AECM304 and 426M15. Includes checking TEDS data.</v>
          </cell>
          <cell r="C326">
            <v>290</v>
          </cell>
          <cell r="D326">
            <v>290</v>
          </cell>
        </row>
        <row r="327">
          <cell r="A327" t="str">
            <v>CER-AMC493</v>
          </cell>
          <cell r="B327" t="str">
            <v>Calibration and certification for AMC493, paired with 1 coupler (AEC100, AEC101 or AEC201), includes report, microphone certification not included</v>
          </cell>
          <cell r="C327">
            <v>400</v>
          </cell>
          <cell r="D327">
            <v>400</v>
          </cell>
          <cell r="E327">
            <v>400</v>
          </cell>
        </row>
        <row r="328">
          <cell r="A328" t="str">
            <v>CER-AMC493-2</v>
          </cell>
          <cell r="B328" t="str">
            <v>Calibration and certification for AMC493, paired with 2 couplers (AEC100, AEC101 or AEC201), includes report, microphone certification not included</v>
          </cell>
          <cell r="C328">
            <v>495</v>
          </cell>
          <cell r="D328">
            <v>495</v>
          </cell>
          <cell r="E328">
            <v>495</v>
          </cell>
        </row>
        <row r="329">
          <cell r="A329" t="str">
            <v>CER-CAL150</v>
          </cell>
          <cell r="B329" t="str">
            <v>Calibration and certification for CAL150.</v>
          </cell>
          <cell r="C329">
            <v>117</v>
          </cell>
          <cell r="D329">
            <v>117</v>
          </cell>
          <cell r="E329">
            <v>117</v>
          </cell>
        </row>
        <row r="330">
          <cell r="A330" t="str">
            <v>CER-CAL200</v>
          </cell>
          <cell r="B330" t="str">
            <v>Calibration and certification for CAL200.</v>
          </cell>
          <cell r="C330">
            <v>117</v>
          </cell>
          <cell r="D330">
            <v>117</v>
          </cell>
          <cell r="E330">
            <v>117</v>
          </cell>
        </row>
        <row r="331">
          <cell r="A331" t="str">
            <v>CER-CAL250</v>
          </cell>
          <cell r="B331" t="str">
            <v>Calibration and certification for CAL250.</v>
          </cell>
          <cell r="C331">
            <v>117</v>
          </cell>
          <cell r="D331">
            <v>117</v>
          </cell>
          <cell r="E331">
            <v>117</v>
          </cell>
        </row>
        <row r="332">
          <cell r="A332" t="str">
            <v>CER-CAL291</v>
          </cell>
          <cell r="B332" t="str">
            <v>Calibration and certification for CAL291.</v>
          </cell>
          <cell r="C332">
            <v>288</v>
          </cell>
          <cell r="D332">
            <v>288</v>
          </cell>
          <cell r="E332">
            <v>288</v>
          </cell>
        </row>
        <row r="333">
          <cell r="A333" t="str">
            <v>CER-DSP80</v>
          </cell>
          <cell r="B333" t="str">
            <v>Calibration and certification for DSP80 w/o mic and preamp.</v>
          </cell>
          <cell r="C333">
            <v>333</v>
          </cell>
          <cell r="D333">
            <v>333</v>
          </cell>
          <cell r="E333">
            <v>333</v>
          </cell>
        </row>
        <row r="334">
          <cell r="A334" t="str">
            <v>CER-DSP81</v>
          </cell>
          <cell r="B334" t="str">
            <v xml:space="preserve">Calibration and certification for DSP81 w/o mic and preamp. </v>
          </cell>
          <cell r="C334">
            <v>405</v>
          </cell>
          <cell r="D334">
            <v>405</v>
          </cell>
          <cell r="E334">
            <v>405</v>
          </cell>
        </row>
        <row r="335">
          <cell r="A335" t="str">
            <v>CER-DSP82</v>
          </cell>
          <cell r="B335" t="str">
            <v>Calibration and certification for DSP82 w/o mic and preamp.</v>
          </cell>
          <cell r="C335">
            <v>330</v>
          </cell>
          <cell r="D335">
            <v>330</v>
          </cell>
          <cell r="E335">
            <v>330</v>
          </cell>
        </row>
        <row r="336">
          <cell r="A336" t="str">
            <v>CER-DSP83</v>
          </cell>
          <cell r="B336" t="str">
            <v>Calibration and certification for DSP83, w/o mic and preamp.</v>
          </cell>
          <cell r="C336">
            <v>405</v>
          </cell>
          <cell r="D336">
            <v>405</v>
          </cell>
          <cell r="E336">
            <v>405</v>
          </cell>
        </row>
        <row r="337">
          <cell r="A337" t="str">
            <v>CER-HVM</v>
          </cell>
          <cell r="B337" t="str">
            <v>Calibration and certification for HVM100.</v>
          </cell>
          <cell r="C337">
            <v>264</v>
          </cell>
          <cell r="D337">
            <v>264</v>
          </cell>
          <cell r="E337">
            <v>264</v>
          </cell>
        </row>
        <row r="338">
          <cell r="A338" t="str">
            <v>CER-HVM200</v>
          </cell>
          <cell r="B338" t="str">
            <v>Calibration and certification of HVM200.  Sensor calibration not included</v>
          </cell>
          <cell r="C338">
            <v>264</v>
          </cell>
          <cell r="D338">
            <v>264</v>
          </cell>
          <cell r="E338">
            <v>264</v>
          </cell>
        </row>
        <row r="339">
          <cell r="A339" t="str">
            <v>CER-LXT1</v>
          </cell>
          <cell r="B339" t="str">
            <v>Calibration and Certification of LXT1, PRM-LXT1 and microphone</v>
          </cell>
          <cell r="C339">
            <v>357</v>
          </cell>
          <cell r="D339">
            <v>357</v>
          </cell>
          <cell r="E339">
            <v>357</v>
          </cell>
        </row>
        <row r="340">
          <cell r="A340" t="str">
            <v>CER-LXT2</v>
          </cell>
          <cell r="B340" t="str">
            <v>Calibration and Certification of LXT2, PRM-LXT2 and microphone</v>
          </cell>
          <cell r="C340">
            <v>275</v>
          </cell>
          <cell r="D340">
            <v>275</v>
          </cell>
          <cell r="E340">
            <v>275</v>
          </cell>
        </row>
        <row r="341">
          <cell r="A341" t="str">
            <v>CER-MIC</v>
          </cell>
          <cell r="B341" t="str">
            <v>Calibration and certification for microphone.</v>
          </cell>
          <cell r="C341">
            <v>138</v>
          </cell>
          <cell r="D341">
            <v>138</v>
          </cell>
          <cell r="E341">
            <v>138</v>
          </cell>
        </row>
        <row r="342">
          <cell r="A342" t="str">
            <v>CER-PMIC</v>
          </cell>
          <cell r="B342" t="str">
            <v>Calibration and certification for a pair of phase matched microphones.</v>
          </cell>
          <cell r="C342">
            <v>367</v>
          </cell>
          <cell r="D342">
            <v>367</v>
          </cell>
          <cell r="E342">
            <v>367</v>
          </cell>
        </row>
        <row r="343">
          <cell r="A343" t="str">
            <v>CER-PREAMP</v>
          </cell>
          <cell r="B343" t="str">
            <v>Calibration and certification for LD preamplifier.</v>
          </cell>
          <cell r="C343">
            <v>98</v>
          </cell>
          <cell r="D343">
            <v>98</v>
          </cell>
          <cell r="E343">
            <v>98</v>
          </cell>
        </row>
        <row r="344">
          <cell r="A344" t="str">
            <v>CER-PRM2100K</v>
          </cell>
          <cell r="B344" t="str">
            <v>Calibration and certification for PRM2100K/PRM2101K. Incl. env. testing for temperature and humidity stability. Replaces windscreen, o-ring, and desiccant cartridges.</v>
          </cell>
          <cell r="C344">
            <v>525</v>
          </cell>
          <cell r="D344">
            <v>525</v>
          </cell>
          <cell r="E344">
            <v>525</v>
          </cell>
        </row>
        <row r="345">
          <cell r="A345" t="str">
            <v>CER-PRM2103</v>
          </cell>
          <cell r="B345" t="str">
            <v>Calibration and certificaton for PRM2103 w/o microphone.</v>
          </cell>
          <cell r="C345">
            <v>123</v>
          </cell>
          <cell r="D345">
            <v>123</v>
          </cell>
          <cell r="E345">
            <v>123</v>
          </cell>
        </row>
        <row r="346">
          <cell r="A346" t="str">
            <v>CER-PRM2103-E</v>
          </cell>
          <cell r="B346" t="str">
            <v>Environmental Certification Model PRM2103 for [-40,+70]°C range; (no microphone cert), environmental test of microphone.</v>
          </cell>
          <cell r="C346">
            <v>250</v>
          </cell>
          <cell r="D346">
            <v>250</v>
          </cell>
          <cell r="E346">
            <v>250</v>
          </cell>
        </row>
        <row r="347">
          <cell r="A347" t="str">
            <v>CER-RUSH</v>
          </cell>
          <cell r="B347" t="str">
            <v>Per Item Expedited fee.  Applies only to certifications, not service</v>
          </cell>
          <cell r="C347">
            <v>50</v>
          </cell>
          <cell r="D347">
            <v>50</v>
          </cell>
          <cell r="E347">
            <v>50</v>
          </cell>
        </row>
        <row r="348">
          <cell r="A348" t="str">
            <v>CER-SRC20</v>
          </cell>
          <cell r="B348" t="str">
            <v>Calibration and certification of SRC20.</v>
          </cell>
          <cell r="C348">
            <v>350</v>
          </cell>
          <cell r="D348">
            <v>350</v>
          </cell>
          <cell r="E348">
            <v>350</v>
          </cell>
        </row>
        <row r="349">
          <cell r="A349" t="str">
            <v>COM-ANT-GPS</v>
          </cell>
          <cell r="B349" t="str">
            <v>GPS antenna with SMA connector and cable for use Sierra Wireless modem like RV-50</v>
          </cell>
          <cell r="C349">
            <v>39</v>
          </cell>
          <cell r="D349">
            <v>33</v>
          </cell>
          <cell r="E349">
            <v>45</v>
          </cell>
        </row>
        <row r="350">
          <cell r="A350" t="str">
            <v>COM-ANT-HG</v>
          </cell>
          <cell r="B350" t="str">
            <v>High gain antenna omni 3.2 inches tall, 18 inch cable SMA-M</v>
          </cell>
          <cell r="C350">
            <v>75</v>
          </cell>
          <cell r="D350">
            <v>64</v>
          </cell>
          <cell r="E350">
            <v>105</v>
          </cell>
        </row>
        <row r="351">
          <cell r="A351" t="str">
            <v>COM-GX450-ATT-DC</v>
          </cell>
          <cell r="B351" t="str">
            <v>Sierra Wireless GX450 CAT5 to Cellular 4G (XLTE) Gateway for AT&amp;T, 12V DC power, uses SIM card</v>
          </cell>
          <cell r="C351">
            <v>997</v>
          </cell>
          <cell r="D351">
            <v>960</v>
          </cell>
          <cell r="E351">
            <v>1200</v>
          </cell>
        </row>
        <row r="352">
          <cell r="A352" t="str">
            <v>COM-GX450-INT-DC</v>
          </cell>
          <cell r="B352" t="str">
            <v>Sierra Wireless GX450 CAT5 to Cellular 4G (XLTE) Gateway for use outside USA, 12V DC power, uses SIM card</v>
          </cell>
          <cell r="C352">
            <v>997</v>
          </cell>
          <cell r="D352">
            <v>960</v>
          </cell>
          <cell r="E352">
            <v>1200</v>
          </cell>
        </row>
        <row r="353">
          <cell r="A353" t="str">
            <v>COM-GX450-VER-DC</v>
          </cell>
          <cell r="B353" t="str">
            <v>Sierra Wireless GX450 CAT5 to Cellular 4G (XLTE) Gateway for Verizon, 12V DC power, uses SIM card</v>
          </cell>
          <cell r="C353">
            <v>997</v>
          </cell>
          <cell r="D353">
            <v>960</v>
          </cell>
          <cell r="E353">
            <v>1200</v>
          </cell>
        </row>
        <row r="354">
          <cell r="A354" t="str">
            <v>COM-RV50-DC-E</v>
          </cell>
          <cell r="B354" t="str">
            <v>Sierra Wireless RV50 cellular 4G (XLTE) universal gateway for use outside the US &amp; Canada, 12V DC power, uses customer supplied SIM card</v>
          </cell>
          <cell r="C354">
            <v>897</v>
          </cell>
          <cell r="D354">
            <v>762</v>
          </cell>
          <cell r="E354">
            <v>1047</v>
          </cell>
        </row>
        <row r="355">
          <cell r="A355" t="str">
            <v>COM-RV50-DC-U</v>
          </cell>
          <cell r="B355" t="str">
            <v>Sierra Wireless RV50 cellular 4G (XLTE) universal gateway for use in the US and Canada, 12V DC power, uses customer supplied SIM card</v>
          </cell>
          <cell r="C355">
            <v>897</v>
          </cell>
          <cell r="D355">
            <v>762</v>
          </cell>
          <cell r="E355">
            <v>1047</v>
          </cell>
        </row>
        <row r="356">
          <cell r="A356" t="str">
            <v>DSC001</v>
          </cell>
          <cell r="B356" t="str">
            <v>11 desiccant replacement cartridges used with PRM2100K or PRM2101K.</v>
          </cell>
          <cell r="C356">
            <v>11</v>
          </cell>
          <cell r="D356">
            <v>11</v>
          </cell>
          <cell r="E356">
            <v>15</v>
          </cell>
        </row>
        <row r="357">
          <cell r="A357" t="str">
            <v>DSC003</v>
          </cell>
          <cell r="B357" t="str">
            <v>20 replacement desiccant cartridges used with EPS2106, EPS2108 &amp; EPS2116</v>
          </cell>
          <cell r="C357">
            <v>16</v>
          </cell>
          <cell r="D357">
            <v>14</v>
          </cell>
          <cell r="E357">
            <v>21</v>
          </cell>
        </row>
        <row r="358">
          <cell r="A358" t="str">
            <v>DSC004</v>
          </cell>
          <cell r="B358" t="str">
            <v>Dessicant cartridge for 426A12</v>
          </cell>
          <cell r="C358">
            <v>31</v>
          </cell>
          <cell r="D358">
            <v>25</v>
          </cell>
          <cell r="E358">
            <v>34</v>
          </cell>
        </row>
        <row r="359">
          <cell r="A359" t="str">
            <v>DSC005</v>
          </cell>
          <cell r="B359" t="str">
            <v>Replacement desiccant packs for environmental cases (10 flat packs 4115.0006) (Used with EPS029 and EPS030)</v>
          </cell>
          <cell r="C359">
            <v>31</v>
          </cell>
          <cell r="D359">
            <v>25</v>
          </cell>
          <cell r="E359">
            <v>34</v>
          </cell>
        </row>
        <row r="360">
          <cell r="A360" t="str">
            <v>DVX008A</v>
          </cell>
          <cell r="B360" t="str">
            <v>USB to Serial adapter supported by 831</v>
          </cell>
          <cell r="C360">
            <v>46</v>
          </cell>
          <cell r="D360">
            <v>38</v>
          </cell>
          <cell r="E360">
            <v>49</v>
          </cell>
        </row>
        <row r="361">
          <cell r="A361" t="str">
            <v>DVX010</v>
          </cell>
          <cell r="B361" t="str">
            <v>External infrared interface to PC USB, for Spark dosimeters</v>
          </cell>
          <cell r="C361">
            <v>118</v>
          </cell>
          <cell r="D361">
            <v>101</v>
          </cell>
          <cell r="E361">
            <v>161</v>
          </cell>
        </row>
        <row r="362">
          <cell r="A362" t="str">
            <v>DVX011</v>
          </cell>
          <cell r="B362" t="str">
            <v>USB Adapter to DBM9 interface (824, HVM, Spark).</v>
          </cell>
          <cell r="C362">
            <v>46</v>
          </cell>
          <cell r="D362">
            <v>39</v>
          </cell>
          <cell r="E362">
            <v>49</v>
          </cell>
        </row>
        <row r="363">
          <cell r="A363" t="str">
            <v>DVX012</v>
          </cell>
          <cell r="B363" t="str">
            <v>Gigabit Ethernet dongle for 831C with USB-A connector to RJ-45 (CAT5)
(StarTech model USB31000SA or equivalent)</v>
          </cell>
          <cell r="C363">
            <v>48</v>
          </cell>
          <cell r="D363">
            <v>36</v>
          </cell>
          <cell r="E363">
            <v>49</v>
          </cell>
        </row>
        <row r="364">
          <cell r="A364" t="str">
            <v>DVX013</v>
          </cell>
          <cell r="B364" t="str">
            <v>Gigabit Ethernet dongle for 831C with USB-A connector to RJ-45 (CAT5) and includes 3 port USB hub.  Hub requires external 5V power, AC adapter included
(StarTech model ST3300GU3B or equivalent)</v>
          </cell>
          <cell r="C364">
            <v>66</v>
          </cell>
          <cell r="D364">
            <v>56</v>
          </cell>
          <cell r="E364">
            <v>78</v>
          </cell>
        </row>
        <row r="365">
          <cell r="A365" t="str">
            <v>DVX014</v>
          </cell>
          <cell r="B365" t="str">
            <v>WiFi adapter supporting 802.11 b/g/n for 831C (D-Link DWA-121)</v>
          </cell>
          <cell r="C365">
            <v>29</v>
          </cell>
          <cell r="D365">
            <v>24</v>
          </cell>
          <cell r="E365">
            <v>38</v>
          </cell>
        </row>
        <row r="366">
          <cell r="A366" t="str">
            <v>DVX015</v>
          </cell>
          <cell r="B366" t="str">
            <v>USB self-powered 2 port hub
(Cables To Go model #29525 or equivalent)</v>
          </cell>
          <cell r="C366">
            <v>19</v>
          </cell>
          <cell r="D366">
            <v>15</v>
          </cell>
          <cell r="E366">
            <v>24</v>
          </cell>
        </row>
        <row r="367">
          <cell r="A367" t="str">
            <v>EPS030-831</v>
          </cell>
          <cell r="B367" t="str">
            <v>Case for Model 831 sound level meter including (1) 21Ah battery, charger (PSA032), internal preamp cable (CBL141), CBL174 USB, and power distribution cable (CBL168).</v>
          </cell>
          <cell r="C367">
            <v>1375</v>
          </cell>
          <cell r="D367">
            <v>1100</v>
          </cell>
          <cell r="E367">
            <v>1694</v>
          </cell>
        </row>
        <row r="368">
          <cell r="A368" t="str">
            <v>EPS030-LXT</v>
          </cell>
          <cell r="B368" t="str">
            <v>Rugged case for SoundTrack LxT including 1x21Ah battery (BAT011), charger, CBL141, 12V to USB converter (PSA031) and power cable (CBL169)</v>
          </cell>
          <cell r="C368">
            <v>1167</v>
          </cell>
          <cell r="D368">
            <v>931</v>
          </cell>
          <cell r="E368">
            <v>1588</v>
          </cell>
        </row>
        <row r="369">
          <cell r="A369" t="str">
            <v>EPS035</v>
          </cell>
          <cell r="B369" t="str">
            <v>In-ground Case with (1) 100 Ah battery (BAT012) for permanent NMS, includes cables (CBL149) to enclosure (EPS031)</v>
          </cell>
          <cell r="C369">
            <v>990</v>
          </cell>
          <cell r="D369">
            <v>791</v>
          </cell>
          <cell r="E369">
            <v>1130</v>
          </cell>
        </row>
        <row r="370">
          <cell r="A370" t="str">
            <v>EPS036</v>
          </cell>
          <cell r="B370" t="str">
            <v>Case on wheels (CCS035) with (2)x 21 Ah batteries (BAT011) for permanent NMS, includes cable (CBL149 , CBL166) to enclosure</v>
          </cell>
          <cell r="C370">
            <v>990</v>
          </cell>
          <cell r="D370">
            <v>842</v>
          </cell>
          <cell r="E370">
            <v>1347</v>
          </cell>
        </row>
        <row r="371">
          <cell r="A371" t="str">
            <v>EPS036-831</v>
          </cell>
          <cell r="B371" t="str">
            <v>Case on wheels (CCS035) to enclose Model 831 with (2)x 21 Ah batteries (BAT011). Includes CBL166 &amp; CBL168 to power Model 831.</v>
          </cell>
          <cell r="C371">
            <v>1496</v>
          </cell>
          <cell r="D371">
            <v>1287</v>
          </cell>
          <cell r="E371">
            <v>1959</v>
          </cell>
        </row>
        <row r="372">
          <cell r="A372" t="str">
            <v>EPS036-LXT</v>
          </cell>
          <cell r="B372" t="str">
            <v>Case on wheels (CCS035) to enclose LxT with (2)x 21 Ah batteries (BAT011). Includes CBL166, CBL169, PSA031 &amp; CBL159 to power LxT.</v>
          </cell>
          <cell r="C372">
            <v>1496</v>
          </cell>
          <cell r="D372">
            <v>1287</v>
          </cell>
          <cell r="E372">
            <v>1959</v>
          </cell>
        </row>
        <row r="373">
          <cell r="A373" t="str">
            <v>EPS037</v>
          </cell>
          <cell r="B373" t="str">
            <v>Case on wheels (CCS035) with 100 Ah battery (BAT012) for permanent NMS, includes cable (CBL149) to enclosure</v>
          </cell>
          <cell r="C373">
            <v>1578</v>
          </cell>
          <cell r="D373">
            <v>1341</v>
          </cell>
          <cell r="E373">
            <v>2146</v>
          </cell>
        </row>
        <row r="374">
          <cell r="A374" t="str">
            <v>EPS037-831</v>
          </cell>
          <cell r="B374" t="str">
            <v>Case on wheels (CCS035) to enclose Model 831 with 100 Ah batteries (BAT012). Includes CBL166 &amp; CBL168 to power Model 831.</v>
          </cell>
          <cell r="C374">
            <v>1596</v>
          </cell>
          <cell r="D374">
            <v>1357</v>
          </cell>
          <cell r="E374">
            <v>2239</v>
          </cell>
        </row>
        <row r="375">
          <cell r="A375" t="str">
            <v>EPS037-LXT</v>
          </cell>
          <cell r="B375" t="str">
            <v>Case on wheels (CCS035) to enclose LxT with 100 Ah batteries (BAT012). Includes CBL166, CBL169, PSA031 &amp; CBL159 to power LxT.</v>
          </cell>
          <cell r="C375">
            <v>1596</v>
          </cell>
          <cell r="D375">
            <v>1357</v>
          </cell>
          <cell r="E375">
            <v>2239</v>
          </cell>
        </row>
        <row r="376">
          <cell r="A376" t="str">
            <v>EPS041</v>
          </cell>
          <cell r="B376" t="str">
            <v>Weathertight case, 80 Wh battery, embedded PC, HDMI display, wireless keypad, SWW-DNA-NT software, CBL207 and wireless gateway</v>
          </cell>
          <cell r="C376">
            <v>6650</v>
          </cell>
          <cell r="D376">
            <v>5650</v>
          </cell>
          <cell r="E376">
            <v>8478</v>
          </cell>
        </row>
        <row r="377">
          <cell r="A377" t="str">
            <v>EPS042</v>
          </cell>
          <cell r="B377" t="str">
            <v>Environmental protection for LXT or 831 with BAT015 in a CCS002 with gland</v>
          </cell>
          <cell r="C377">
            <v>594</v>
          </cell>
          <cell r="D377">
            <v>475</v>
          </cell>
          <cell r="E377">
            <v>712</v>
          </cell>
        </row>
        <row r="378">
          <cell r="A378" t="str">
            <v>EPS043</v>
          </cell>
          <cell r="B378" t="str">
            <v>Weatherproof fiberglass enclosure using AC power for TRP019 or TRP020 tripods. Includes internal mounting brackets and surge supressor.</v>
          </cell>
          <cell r="C378">
            <v>1498</v>
          </cell>
          <cell r="D378">
            <v>1273</v>
          </cell>
          <cell r="E378">
            <v>2100</v>
          </cell>
        </row>
        <row r="379">
          <cell r="A379" t="str">
            <v>EPS043-BAND</v>
          </cell>
          <cell r="B379" t="str">
            <v>Steel security band for EPS043 enclosure.  Includes padlock</v>
          </cell>
          <cell r="C379">
            <v>290</v>
          </cell>
          <cell r="D379">
            <v>232</v>
          </cell>
          <cell r="E379">
            <v>330</v>
          </cell>
        </row>
        <row r="380">
          <cell r="A380" t="str">
            <v>EPS043-OPT1</v>
          </cell>
          <cell r="B380" t="str">
            <v>Weatherproof fiberglass enclosure using AC power for mounting to wall or wooden pole. Includes internal mounting brackets and surge suppressor.</v>
          </cell>
          <cell r="C380">
            <v>1498</v>
          </cell>
          <cell r="D380">
            <v>1273</v>
          </cell>
          <cell r="E380">
            <v>2100</v>
          </cell>
        </row>
        <row r="381">
          <cell r="A381" t="str">
            <v>EPS044</v>
          </cell>
          <cell r="B381" t="str">
            <v>Noise monitor enclosure for 831C including CCS051, CCS052, ACC009, PSA038, CBL224-02, CBL225-01, CBL226-02 &amp; CBL228-03</v>
          </cell>
          <cell r="C381">
            <v>1996</v>
          </cell>
          <cell r="D381">
            <v>1597</v>
          </cell>
          <cell r="E381">
            <v>2509</v>
          </cell>
        </row>
        <row r="382">
          <cell r="A382" t="str">
            <v>EPS044-LFP</v>
          </cell>
          <cell r="B382" t="str">
            <v>Noise monitor enclosure for 831C including CCS051, CCS052, BAT019 45 Ah LiFePo battery, ACC009, PSA038, CBL224-02, CBL225-01, CBL226-02 &amp; CBL228-03</v>
          </cell>
          <cell r="C382">
            <v>3196</v>
          </cell>
          <cell r="D382">
            <v>2557</v>
          </cell>
          <cell r="E382">
            <v>4018</v>
          </cell>
        </row>
        <row r="383">
          <cell r="A383" t="str">
            <v>EPS044-SLA</v>
          </cell>
          <cell r="B383" t="str">
            <v>Noise monitor enclosure for 831C including CCS051, CCS052, BAT020 35 Ah SLA battery, ACC009, PSA038, CBL224-02, CBL225-01, CBL226-02 &amp; CBL228-03</v>
          </cell>
          <cell r="C383">
            <v>2194</v>
          </cell>
          <cell r="D383">
            <v>1775</v>
          </cell>
          <cell r="E383">
            <v>2758</v>
          </cell>
        </row>
        <row r="384">
          <cell r="A384" t="str">
            <v>EPS2112</v>
          </cell>
          <cell r="B384" t="str">
            <v>1/2" rain hat with electrostatic actuator used in 426A12</v>
          </cell>
          <cell r="C384">
            <v>810</v>
          </cell>
          <cell r="D384">
            <v>689</v>
          </cell>
          <cell r="E384">
            <v>1100</v>
          </cell>
        </row>
        <row r="385">
          <cell r="A385" t="str">
            <v>EPS2116</v>
          </cell>
          <cell r="B385" t="str">
            <v>Environmental protection for 1/2 in preamplifiers (PRMLXT or PRM831), with windscreen, desiccant &amp; bird spike. Mounting options for 1/4-20 thread (TRP001), 1.5 in. pipe (TRP003) and 3/4 in. NPT pipe included.</v>
          </cell>
          <cell r="C385">
            <v>508</v>
          </cell>
          <cell r="D385">
            <v>432</v>
          </cell>
          <cell r="E385">
            <v>690</v>
          </cell>
        </row>
        <row r="386">
          <cell r="A386" t="str">
            <v>EPS-CHAIN</v>
          </cell>
          <cell r="B386" t="str">
            <v>Steel cable (15 ft) with 2 padlocks</v>
          </cell>
          <cell r="C386">
            <v>120</v>
          </cell>
          <cell r="D386">
            <v>100</v>
          </cell>
          <cell r="E386">
            <v>160</v>
          </cell>
        </row>
        <row r="387">
          <cell r="A387" t="str">
            <v>EXA006</v>
          </cell>
          <cell r="B387" t="str">
            <v>Microphone extension cable, 7 pin LEMO, 6' (2m).</v>
          </cell>
          <cell r="C387">
            <v>220</v>
          </cell>
          <cell r="D387">
            <v>187</v>
          </cell>
          <cell r="E387">
            <v>299</v>
          </cell>
        </row>
        <row r="388">
          <cell r="A388" t="str">
            <v>EXA010</v>
          </cell>
          <cell r="B388" t="str">
            <v>Microphone extension cable, 7 pin LEMO, 10' (3m).</v>
          </cell>
          <cell r="C388">
            <v>231</v>
          </cell>
          <cell r="D388">
            <v>196</v>
          </cell>
          <cell r="E388">
            <v>314</v>
          </cell>
        </row>
        <row r="389">
          <cell r="A389" t="str">
            <v>EXA020</v>
          </cell>
          <cell r="B389" t="str">
            <v>Microphone extension cable, 7 pin LEMO, 20' (6m).</v>
          </cell>
          <cell r="C389">
            <v>250</v>
          </cell>
          <cell r="D389">
            <v>213</v>
          </cell>
          <cell r="E389">
            <v>341</v>
          </cell>
        </row>
        <row r="390">
          <cell r="A390" t="str">
            <v>EXA025</v>
          </cell>
          <cell r="B390" t="str">
            <v>Microphone extension cable, 7 pin LEMO, 25' (8m).</v>
          </cell>
          <cell r="C390">
            <v>258</v>
          </cell>
          <cell r="D390">
            <v>219</v>
          </cell>
          <cell r="E390">
            <v>350</v>
          </cell>
        </row>
        <row r="391">
          <cell r="A391" t="str">
            <v>EXA035</v>
          </cell>
          <cell r="B391" t="str">
            <v>Microphone extension cable, 7 pin LEMO, 35' (11m).</v>
          </cell>
          <cell r="C391">
            <v>270</v>
          </cell>
          <cell r="D391">
            <v>229</v>
          </cell>
          <cell r="E391">
            <v>366</v>
          </cell>
        </row>
        <row r="392">
          <cell r="A392" t="str">
            <v>EXA050</v>
          </cell>
          <cell r="B392" t="str">
            <v>Microphone extension cable, 7 pin LEMO, 50' (15m).</v>
          </cell>
          <cell r="C392">
            <v>287</v>
          </cell>
          <cell r="D392">
            <v>244</v>
          </cell>
          <cell r="E392">
            <v>390</v>
          </cell>
        </row>
        <row r="393">
          <cell r="A393" t="str">
            <v>EXA066</v>
          </cell>
          <cell r="B393" t="str">
            <v>Microphone extension cable, 7 pin LEMO, 66' (20m).</v>
          </cell>
          <cell r="C393">
            <v>309</v>
          </cell>
          <cell r="D393">
            <v>263</v>
          </cell>
          <cell r="E393">
            <v>421</v>
          </cell>
        </row>
        <row r="394">
          <cell r="A394" t="str">
            <v>EXA100</v>
          </cell>
          <cell r="B394" t="str">
            <v>Microphone extension cable, 7 pin LEMO, 100' (30m).</v>
          </cell>
          <cell r="C394">
            <v>332</v>
          </cell>
          <cell r="D394">
            <v>282</v>
          </cell>
          <cell r="E394">
            <v>451</v>
          </cell>
        </row>
        <row r="395">
          <cell r="A395" t="str">
            <v>EXA200</v>
          </cell>
          <cell r="B395" t="str">
            <v>Microphone extension cable, 7 pin LEMO, 200' (61m).</v>
          </cell>
          <cell r="C395">
            <v>435</v>
          </cell>
          <cell r="D395">
            <v>370</v>
          </cell>
          <cell r="E395">
            <v>592</v>
          </cell>
        </row>
        <row r="396">
          <cell r="A396" t="str">
            <v>EXAXXX</v>
          </cell>
          <cell r="B396" t="str">
            <v>Custom microphone extension cables, 7-pin LEMO, $220 + $1 per foot.</v>
          </cell>
          <cell r="C396" t="str">
            <v>$220+$1/foot</v>
          </cell>
          <cell r="D396" t="str">
            <v>$220+$1/foot</v>
          </cell>
          <cell r="E396" t="str">
            <v>$220+$1/foot</v>
          </cell>
        </row>
        <row r="397">
          <cell r="A397" t="str">
            <v>EXC006</v>
          </cell>
          <cell r="B397" t="str">
            <v>Microphone extension cable, 5 pin Switchcraft, 6' (2m).</v>
          </cell>
          <cell r="C397">
            <v>143</v>
          </cell>
          <cell r="D397">
            <v>121</v>
          </cell>
          <cell r="E397">
            <v>194</v>
          </cell>
        </row>
        <row r="398">
          <cell r="A398" t="str">
            <v>EXC010</v>
          </cell>
          <cell r="B398" t="str">
            <v>Microphone extension cable, 5 pin Switchcraft, 10' (3m).</v>
          </cell>
          <cell r="C398">
            <v>147</v>
          </cell>
          <cell r="D398">
            <v>125</v>
          </cell>
          <cell r="E398">
            <v>200</v>
          </cell>
        </row>
        <row r="399">
          <cell r="A399" t="str">
            <v>EXC020</v>
          </cell>
          <cell r="B399" t="str">
            <v>Microphone extension cable, 5 pin Switchcraft, 20' (6m).</v>
          </cell>
          <cell r="C399">
            <v>157</v>
          </cell>
          <cell r="D399">
            <v>133</v>
          </cell>
          <cell r="E399">
            <v>213</v>
          </cell>
        </row>
        <row r="400">
          <cell r="A400" t="str">
            <v>EXC020NF</v>
          </cell>
          <cell r="B400" t="str">
            <v>Microphone extension cable, 5 pin Switchcraft, 20' (6m) without ferrite bead- Use with Model 812 and 820.</v>
          </cell>
          <cell r="C400">
            <v>158</v>
          </cell>
          <cell r="D400">
            <v>134</v>
          </cell>
          <cell r="E400">
            <v>215</v>
          </cell>
        </row>
        <row r="401">
          <cell r="A401" t="str">
            <v>EXC025</v>
          </cell>
          <cell r="B401" t="str">
            <v>Microphone extension cable, 5 pin Switchcraft, 25' (8m).</v>
          </cell>
          <cell r="C401">
            <v>164</v>
          </cell>
          <cell r="D401">
            <v>140</v>
          </cell>
          <cell r="E401">
            <v>222</v>
          </cell>
        </row>
        <row r="402">
          <cell r="A402" t="str">
            <v>EXC035</v>
          </cell>
          <cell r="B402" t="str">
            <v>Microphone extension cable, 5 pin Switchcraft, 35' (11m).</v>
          </cell>
          <cell r="C402">
            <v>175</v>
          </cell>
          <cell r="D402">
            <v>149</v>
          </cell>
          <cell r="E402">
            <v>238</v>
          </cell>
        </row>
        <row r="403">
          <cell r="A403" t="str">
            <v>EXC050</v>
          </cell>
          <cell r="B403" t="str">
            <v>Microphone extension cable, 5 pin Switchcraft, 50' (15m).</v>
          </cell>
          <cell r="C403">
            <v>192</v>
          </cell>
          <cell r="D403">
            <v>163</v>
          </cell>
          <cell r="E403">
            <v>261</v>
          </cell>
        </row>
        <row r="404">
          <cell r="A404" t="str">
            <v>EXC066</v>
          </cell>
          <cell r="B404" t="str">
            <v>Microphone extension cable, 5 pin Switchcraft, 66' (20m).</v>
          </cell>
          <cell r="C404">
            <v>210</v>
          </cell>
          <cell r="D404">
            <v>178</v>
          </cell>
          <cell r="E404">
            <v>285</v>
          </cell>
        </row>
        <row r="405">
          <cell r="A405" t="str">
            <v>EXC100</v>
          </cell>
          <cell r="B405" t="str">
            <v>Microphone extension cable, 5 pin Switchcraft, 100' (30m).</v>
          </cell>
          <cell r="C405">
            <v>248</v>
          </cell>
          <cell r="D405">
            <v>211</v>
          </cell>
          <cell r="E405">
            <v>337</v>
          </cell>
        </row>
        <row r="406">
          <cell r="A406" t="str">
            <v>EXC200</v>
          </cell>
          <cell r="B406" t="str">
            <v>Microphone extension cable, 5 pin Switchcraft, 200' (61m).</v>
          </cell>
          <cell r="C406">
            <v>361</v>
          </cell>
          <cell r="D406">
            <v>306</v>
          </cell>
          <cell r="E406">
            <v>491</v>
          </cell>
        </row>
        <row r="407">
          <cell r="A407" t="str">
            <v>EXCXXX</v>
          </cell>
          <cell r="B407" t="str">
            <v>Custom microphone extension cables, 5-pin Switchraft, $190 + $1 per foot.</v>
          </cell>
          <cell r="C407" t="str">
            <v>$190+$1/foot</v>
          </cell>
          <cell r="D407" t="str">
            <v>$190+$1/foot</v>
          </cell>
          <cell r="E407" t="str">
            <v>$190+$1/foot</v>
          </cell>
        </row>
        <row r="408">
          <cell r="A408" t="str">
            <v>EXHxxx</v>
          </cell>
          <cell r="B408" t="str">
            <v>Extension cable to 426A12 control for CBL171, maximum 500 ft / 160m (xxx = length in ft, $1.25/ft)</v>
          </cell>
          <cell r="C408" t="str">
            <v>Call Factory</v>
          </cell>
          <cell r="D408" t="str">
            <v>Call Factory</v>
          </cell>
          <cell r="E408" t="str">
            <v>Call Factory</v>
          </cell>
        </row>
        <row r="409">
          <cell r="A409" t="str">
            <v>GPS001</v>
          </cell>
          <cell r="B409" t="str">
            <v>GPS unit for Model 831 with USB connection</v>
          </cell>
          <cell r="C409">
            <v>185</v>
          </cell>
          <cell r="D409">
            <v>128</v>
          </cell>
          <cell r="E409">
            <v>205</v>
          </cell>
        </row>
        <row r="410">
          <cell r="A410" t="str">
            <v>HVM100-ACC</v>
          </cell>
          <cell r="B410" t="str">
            <v>HVM100 Accessory Kit: computer cable (CBL006,DVX011), AC/DC Output cable (CBL124), hard shell carrying case (CCS020), Power supply (PSA027), Blaze software.</v>
          </cell>
          <cell r="C410">
            <v>911</v>
          </cell>
          <cell r="D410">
            <v>769</v>
          </cell>
          <cell r="E410">
            <v>1075</v>
          </cell>
        </row>
        <row r="411">
          <cell r="A411" t="str">
            <v>HVM100-ALL</v>
          </cell>
          <cell r="B411" t="str">
            <v>Adds both hand-arm and whole body measurement filter options on HVM100</v>
          </cell>
          <cell r="C411">
            <v>677</v>
          </cell>
          <cell r="D411">
            <v>500</v>
          </cell>
          <cell r="E411">
            <v>781</v>
          </cell>
        </row>
        <row r="412">
          <cell r="A412" t="str">
            <v>HVM100-ALL-26</v>
          </cell>
          <cell r="B412" t="str">
            <v>Handarm &amp; wholebody vibe kit incl HVM100 HVM100-ALL accel(SEN026), seatpad(SEN027) palm adapter (ADP063) cable(CBL006,DVX011,CBL125,CBL158) soft beltpouch (CCS028) Blaze</v>
          </cell>
          <cell r="C412">
            <v>6017</v>
          </cell>
          <cell r="D412">
            <v>4358</v>
          </cell>
          <cell r="E412">
            <v>6789</v>
          </cell>
        </row>
        <row r="413">
          <cell r="A413" t="str">
            <v>HVM100-ALL-40</v>
          </cell>
          <cell r="B413" t="str">
            <v>Hand arm &amp; whole body vibe kit incl HVM100 HVM100-ALL accel(SEN040F) seatpad(SEN027) handle adapter(ADP081A) cables (CBL006, DVX011,CBL158) soft beltpouch (CCS028) Blaze</v>
          </cell>
          <cell r="C413">
            <v>5607</v>
          </cell>
          <cell r="D413">
            <v>4080</v>
          </cell>
          <cell r="E413">
            <v>6071</v>
          </cell>
        </row>
        <row r="414">
          <cell r="A414" t="str">
            <v>HVM100-ALL-41</v>
          </cell>
          <cell r="B414" t="str">
            <v>HandArm &amp; WholeBody vibe kit incl HVM100 HVM100-ALL accel(SEN041F) seatpad(SEN027) handle adapter(ADP081A) cables (CBL006, DVX011,CBL158) soft beltpouch (CCS028) Blaze</v>
          </cell>
          <cell r="C414">
            <v>5607</v>
          </cell>
          <cell r="D414">
            <v>4080</v>
          </cell>
          <cell r="E414">
            <v>6071</v>
          </cell>
        </row>
        <row r="415">
          <cell r="A415" t="str">
            <v>HVM100-HA</v>
          </cell>
          <cell r="B415" t="str">
            <v>Adds hand-arm measurement filter option on HVM100</v>
          </cell>
          <cell r="C415">
            <v>367</v>
          </cell>
          <cell r="D415">
            <v>271</v>
          </cell>
          <cell r="E415">
            <v>423</v>
          </cell>
        </row>
        <row r="416">
          <cell r="A416" t="str">
            <v xml:space="preserve">HVM100-HA-8 </v>
          </cell>
          <cell r="B416" t="str">
            <v>Human Vibration Meter HVM100, HVM100-HA, T-bar (ADP080A), handle adapter (ADP081A), clamp adapter (ADP082A), soft belt pouch (CCS028). Sensors and cables not included.</v>
          </cell>
          <cell r="C416">
            <v>2962</v>
          </cell>
          <cell r="D416">
            <v>2132</v>
          </cell>
          <cell r="E416">
            <v>3280</v>
          </cell>
        </row>
        <row r="417">
          <cell r="A417" t="str">
            <v>HVM100-HAWB-8</v>
          </cell>
          <cell r="B417" t="str">
            <v>Human Vibration Meter HVM100, HVM100-ALL, ADP080A, ADP081A, ADP082A, soft belt pouch CCS028. Sensors and cables not included.</v>
          </cell>
          <cell r="C417">
            <v>3311</v>
          </cell>
          <cell r="D417">
            <v>2450</v>
          </cell>
          <cell r="E417">
            <v>3813</v>
          </cell>
        </row>
        <row r="418">
          <cell r="A418" t="str">
            <v>HVM100-L1</v>
          </cell>
          <cell r="B418" t="str">
            <v>Human Vibration Meter HVM100 with 3 channels. Languages: English, German, Italian and Spanish. Includes pouch (CCS028). Sensors and cables not included.</v>
          </cell>
          <cell r="C418">
            <v>2481</v>
          </cell>
          <cell r="D418">
            <v>1830</v>
          </cell>
          <cell r="E418">
            <v>2865</v>
          </cell>
        </row>
        <row r="419">
          <cell r="A419" t="str">
            <v>HVM100-WB</v>
          </cell>
          <cell r="B419" t="str">
            <v>Adds whole body measurement filter option on HVM100</v>
          </cell>
          <cell r="C419">
            <v>367</v>
          </cell>
          <cell r="D419">
            <v>271</v>
          </cell>
          <cell r="E419">
            <v>423</v>
          </cell>
        </row>
        <row r="420">
          <cell r="A420" t="str">
            <v>HVM200</v>
          </cell>
          <cell r="B420" t="str">
            <v>Three channel vibration meter for general and human vibration.  Includes CBL217-01, sensors not included</v>
          </cell>
          <cell r="C420">
            <v>2695</v>
          </cell>
          <cell r="D420">
            <v>1545</v>
          </cell>
          <cell r="E420">
            <v>2472</v>
          </cell>
        </row>
        <row r="421">
          <cell r="A421" t="str">
            <v>HVM200-ALL-40F</v>
          </cell>
          <cell r="B421" t="str">
            <v>Kit for hand-arm and whole body vibration.  Includes HVM200, CCS047, CCS048-L, ADP081A, SEN040F, SEN027, &amp; SWW-G4-HVM</v>
          </cell>
          <cell r="C421">
            <v>4885</v>
          </cell>
          <cell r="D421">
            <v>3247</v>
          </cell>
          <cell r="E421">
            <v>4995</v>
          </cell>
        </row>
        <row r="422">
          <cell r="A422" t="str">
            <v>HVM200-ALL-41F</v>
          </cell>
          <cell r="B422" t="str">
            <v>Kit for hand-arm and whole body vibration.  Includes HVM200, CCS047, CCS048-L, ADP081A, SEN041F, SEN027, &amp; SWW-G4-HVM</v>
          </cell>
          <cell r="C422">
            <v>4885</v>
          </cell>
          <cell r="D422">
            <v>3247</v>
          </cell>
          <cell r="E422">
            <v>4995</v>
          </cell>
        </row>
        <row r="423">
          <cell r="A423" t="str">
            <v>HVM200-HA-40F</v>
          </cell>
          <cell r="B423" t="str">
            <v>Kit for hand-arm vibration.  Includes HVM200, CCS047, CCS048-L, ADP081A, SEN040F &amp; SWW-G4-HVM</v>
          </cell>
          <cell r="C423">
            <v>3895</v>
          </cell>
          <cell r="D423">
            <v>2337</v>
          </cell>
          <cell r="E423">
            <v>3895</v>
          </cell>
        </row>
        <row r="424">
          <cell r="A424" t="str">
            <v>HVM200-HA-41F</v>
          </cell>
          <cell r="B424" t="str">
            <v>Kit for hand-arm vibration.  Includes HVM200, CCS047, CCS048-L, ADP081A, SEN041F &amp; SWW-G4-HVM</v>
          </cell>
          <cell r="C424">
            <v>3895</v>
          </cell>
          <cell r="D424">
            <v>2337</v>
          </cell>
          <cell r="E424">
            <v>3895</v>
          </cell>
        </row>
        <row r="425">
          <cell r="A425" t="str">
            <v>HVM200-OB3</v>
          </cell>
          <cell r="B425" t="str">
            <v>Option for HVM200 to add 1/1 &amp; 1/3 octave filters.  Includes SWW-G4-HVM license</v>
          </cell>
          <cell r="C425">
            <v>895</v>
          </cell>
          <cell r="D425">
            <v>626</v>
          </cell>
          <cell r="E425">
            <v>964</v>
          </cell>
        </row>
        <row r="426">
          <cell r="A426" t="str">
            <v>HVM200-RAW</v>
          </cell>
          <cell r="B426" t="str">
            <v>Option for HVM200 to enable file recording of raw data</v>
          </cell>
          <cell r="C426">
            <v>595</v>
          </cell>
          <cell r="D426">
            <v>446</v>
          </cell>
          <cell r="E426">
            <v>687</v>
          </cell>
        </row>
        <row r="427">
          <cell r="A427" t="str">
            <v>HVM200-RPT</v>
          </cell>
          <cell r="B427" t="str">
            <v>HVM200 certification test report. Test report for HVM200, does not include sensor</v>
          </cell>
          <cell r="C427">
            <v>62</v>
          </cell>
          <cell r="D427">
            <v>52</v>
          </cell>
          <cell r="E427">
            <v>72</v>
          </cell>
        </row>
        <row r="428">
          <cell r="A428" t="str">
            <v>HVM200-UPG</v>
          </cell>
          <cell r="B428" t="str">
            <v>Upgrade HVM100 to HVM200.  Accelerometers/adapters reused and HVM100 body returned to Larson Davis. Includes HVM200, CBL217-01, CCS047, CCS048-L, PSA0305, &amp; G4</v>
          </cell>
          <cell r="C428">
            <v>3337</v>
          </cell>
          <cell r="D428">
            <v>2082</v>
          </cell>
          <cell r="E428">
            <v>3299</v>
          </cell>
        </row>
        <row r="429">
          <cell r="A429" t="str">
            <v>HVM200-WB</v>
          </cell>
          <cell r="B429" t="str">
            <v>Kit for whole body vibration.  Includes HVM200, CCS047, SEN027, &amp; SWW-G4-HVM</v>
          </cell>
          <cell r="C429">
            <v>3895</v>
          </cell>
          <cell r="D429">
            <v>2337</v>
          </cell>
          <cell r="E429">
            <v>3895</v>
          </cell>
        </row>
        <row r="430">
          <cell r="A430" t="str">
            <v>I770.01</v>
          </cell>
          <cell r="B430" t="str">
            <v>SoundTrack LxT printed manual</v>
          </cell>
          <cell r="C430">
            <v>41</v>
          </cell>
          <cell r="D430">
            <v>41</v>
          </cell>
          <cell r="E430">
            <v>41</v>
          </cell>
        </row>
        <row r="431">
          <cell r="A431" t="str">
            <v>I831.01</v>
          </cell>
          <cell r="B431" t="str">
            <v>Model 831 printed manual</v>
          </cell>
          <cell r="C431">
            <v>75</v>
          </cell>
          <cell r="D431">
            <v>75</v>
          </cell>
          <cell r="E431">
            <v>95</v>
          </cell>
        </row>
        <row r="432">
          <cell r="A432" t="str">
            <v>LS300-DC-ATT</v>
          </cell>
          <cell r="B432" t="str">
            <v>Configure COM-LS300-DC for AT&amp;T cellular provider.  Requires AT&amp;T SIM card</v>
          </cell>
          <cell r="C432">
            <v>0</v>
          </cell>
          <cell r="D432">
            <v>0</v>
          </cell>
          <cell r="E432">
            <v>0</v>
          </cell>
        </row>
        <row r="433">
          <cell r="A433" t="str">
            <v>LS300-DC-OTHER</v>
          </cell>
          <cell r="B433" t="str">
            <v>Configure COM-LS300-DC for other cellular provider.  Requires the cellular service provider to be specified</v>
          </cell>
          <cell r="C433">
            <v>0</v>
          </cell>
          <cell r="D433">
            <v>0</v>
          </cell>
          <cell r="E433">
            <v>0</v>
          </cell>
        </row>
        <row r="434">
          <cell r="A434" t="str">
            <v>LS300-DC-SPRINT</v>
          </cell>
          <cell r="B434" t="str">
            <v>Configure COM-LS300-DC for Sprint cellular provider.  Requires active Sprint plan</v>
          </cell>
          <cell r="C434">
            <v>0</v>
          </cell>
          <cell r="D434">
            <v>0</v>
          </cell>
          <cell r="E434">
            <v>0</v>
          </cell>
        </row>
        <row r="435">
          <cell r="A435" t="str">
            <v>LS300-DC-VERIZON</v>
          </cell>
          <cell r="B435" t="str">
            <v>Configure COM-LS300-DC for Verizon cellular provider.  Requires active Verizon plan</v>
          </cell>
          <cell r="C435">
            <v>0</v>
          </cell>
          <cell r="D435">
            <v>0</v>
          </cell>
          <cell r="E435">
            <v>0</v>
          </cell>
        </row>
        <row r="436">
          <cell r="A436" t="str">
            <v>LXT1</v>
          </cell>
          <cell r="B436" t="str">
            <v xml:space="preserve">SoundTrack LxT Sound Level Meter Class-1 with free-field prepolarized precision condenser microphone and preamplifier (PRMLXT1). </v>
          </cell>
          <cell r="C436">
            <v>2095</v>
          </cell>
          <cell r="D436">
            <v>1788</v>
          </cell>
          <cell r="E436">
            <v>2861</v>
          </cell>
        </row>
        <row r="437">
          <cell r="A437" t="str">
            <v>LXT1B</v>
          </cell>
          <cell r="B437" t="str">
            <v xml:space="preserve">SoundTrack LxT Sound Level Meter Class-1 for Occupational Noise without microphone or preamplifier. </v>
          </cell>
          <cell r="C437">
            <v>1882</v>
          </cell>
          <cell r="D437">
            <v>1430</v>
          </cell>
          <cell r="E437">
            <v>2289</v>
          </cell>
        </row>
        <row r="438">
          <cell r="A438" t="str">
            <v>LXT1L</v>
          </cell>
          <cell r="B438" t="str">
            <v>SoundTrack LxT Sound Level Meter Class-1 with free field, prepolarized microphone and low-range preamplifier (PRMLXT1L) .</v>
          </cell>
          <cell r="C438">
            <v>2095</v>
          </cell>
          <cell r="D438">
            <v>1788</v>
          </cell>
          <cell r="E438">
            <v>2861</v>
          </cell>
        </row>
        <row r="439">
          <cell r="A439" t="str">
            <v>LXT1L-RI</v>
          </cell>
          <cell r="B439" t="str">
            <v>SoundTrack LxT Sound Level Meter Class-1 with random incidence prepolarized microphone and low-range preamplifier (PRMLXT1L) .</v>
          </cell>
          <cell r="C439">
            <v>2095</v>
          </cell>
          <cell r="D439">
            <v>1788</v>
          </cell>
          <cell r="E439">
            <v>2861</v>
          </cell>
        </row>
        <row r="440">
          <cell r="A440" t="str">
            <v>LXT1-NFR</v>
          </cell>
          <cell r="B440" t="str">
            <v>SoundTrack LxT NForcer Sound Level Meter Class-1 for nuisance noise complaints with free field, prepolarized microphone and preamplifier (PRMLXT1)</v>
          </cell>
          <cell r="C440">
            <v>2145</v>
          </cell>
          <cell r="D440">
            <v>1788</v>
          </cell>
          <cell r="E440">
            <v>2861</v>
          </cell>
        </row>
        <row r="441">
          <cell r="A441" t="str">
            <v>LXT1-NFR-PK1</v>
          </cell>
          <cell r="B441" t="str">
            <v>SoundTrack LxT Nforcer SLM Kit Class-1 for nuisance noise complaints with free field mic, preamp, windscreen, calibrator, portable printer and cable, padded carrying case</v>
          </cell>
          <cell r="C441">
            <v>3170</v>
          </cell>
          <cell r="D441">
            <v>2661</v>
          </cell>
          <cell r="E441">
            <v>3412</v>
          </cell>
        </row>
        <row r="442">
          <cell r="A442" t="str">
            <v>LXT1-QPR</v>
          </cell>
          <cell r="B442" t="str">
            <v xml:space="preserve">SoundTrack LxT Sound Level Meter Class-1 with 1/4in pressure prepolarized precision condenser microphone, preamplifier (PRMLXT1) and adapters (ADP043+ADP024). </v>
          </cell>
          <cell r="C442">
            <v>2994</v>
          </cell>
          <cell r="D442">
            <v>2284</v>
          </cell>
          <cell r="E442">
            <v>3431</v>
          </cell>
        </row>
        <row r="443">
          <cell r="A443" t="str">
            <v>LXT1-RI</v>
          </cell>
          <cell r="B443" t="str">
            <v xml:space="preserve">SoundTrack LxT Sound Level Meter Class-1 with random incidence prepolarized precision condenser microphone and preamplifier (PRMLXT1). </v>
          </cell>
          <cell r="C443">
            <v>2095</v>
          </cell>
          <cell r="D443">
            <v>1788</v>
          </cell>
          <cell r="E443">
            <v>2861</v>
          </cell>
        </row>
        <row r="444">
          <cell r="A444" t="str">
            <v>LXT1-SE-FF</v>
          </cell>
          <cell r="B444" t="str">
            <v>SoundExpert LxT Sound Level Meter, Class-1; configured with LXT-LOG, LXT-ENV, LXT-CN, LXT-OB3 options; includes PSA029, CBL138, windscreen and 377B02 microphone. No other firmware options allowed.</v>
          </cell>
          <cell r="C444">
            <v>3495</v>
          </cell>
          <cell r="D444">
            <v>2400</v>
          </cell>
          <cell r="E444">
            <v>4059</v>
          </cell>
        </row>
        <row r="445">
          <cell r="A445" t="str">
            <v>LXT1-SE-RI</v>
          </cell>
          <cell r="B445" t="str">
            <v>SoundExpert LxT Sound Level Meter, Class-1; configured with LXT-LOG, LXT-ENV, LXT-CN, LXT-OB3 options; includes PSA029, CBL138, windscreen and random incidence prepolarized microphone. No other firmware options allowed.</v>
          </cell>
          <cell r="C445">
            <v>3495</v>
          </cell>
          <cell r="D445">
            <v>2400</v>
          </cell>
          <cell r="E445">
            <v>4059</v>
          </cell>
        </row>
        <row r="446">
          <cell r="A446" t="str">
            <v>LXT2</v>
          </cell>
          <cell r="B446" t="str">
            <v>SoundTrack LxT Sound Level Meter Class-2 for Occupational Noise with microphone (375B02) and preamplifier (PRMLXT2B).</v>
          </cell>
          <cell r="C446">
            <v>1605</v>
          </cell>
          <cell r="D446">
            <v>1408</v>
          </cell>
          <cell r="E446">
            <v>2046</v>
          </cell>
        </row>
        <row r="447">
          <cell r="A447" t="str">
            <v>LXT2B</v>
          </cell>
          <cell r="B447" t="str">
            <v xml:space="preserve">SoundTrack LxT Sound Level Meter Class-2 for Occupational Noise without microphone or preamplifier. </v>
          </cell>
          <cell r="C447">
            <v>1472</v>
          </cell>
          <cell r="D447">
            <v>1118</v>
          </cell>
          <cell r="E447">
            <v>1790</v>
          </cell>
        </row>
        <row r="448">
          <cell r="A448" t="str">
            <v>LXT2L</v>
          </cell>
          <cell r="B448" t="str">
            <v>SoundTrack LxT Sound Level Meter Class-2 with microphone (375B02) and low-range preamplifier (PRMLXT2L).</v>
          </cell>
          <cell r="C448">
            <v>1605</v>
          </cell>
          <cell r="D448">
            <v>1408</v>
          </cell>
          <cell r="E448">
            <v>2046</v>
          </cell>
        </row>
        <row r="449">
          <cell r="A449" t="str">
            <v>LXT2-NFR-PK1</v>
          </cell>
          <cell r="B449" t="str">
            <v>SoundTrack LxT Nforcer SLM Kit Class-2 for nuisance noise complaints with microphone, preamplifier, windscreen, calibrator, portable printer and cable, padded carrying case</v>
          </cell>
          <cell r="C449">
            <v>2657</v>
          </cell>
          <cell r="D449">
            <v>2306</v>
          </cell>
          <cell r="E449">
            <v>3304</v>
          </cell>
        </row>
        <row r="450">
          <cell r="A450" t="str">
            <v>LXT-ACC</v>
          </cell>
          <cell r="B450" t="str">
            <v>SoundTrack LxT accessory kit, including case (LXT-CCS), Class I calibrator (CAL200), Power supply (PSA029), USB cable (CBL138)</v>
          </cell>
          <cell r="C450">
            <v>694</v>
          </cell>
          <cell r="D450">
            <v>590</v>
          </cell>
          <cell r="E450">
            <v>944</v>
          </cell>
        </row>
        <row r="451">
          <cell r="A451" t="str">
            <v>LXT-ACC1</v>
          </cell>
          <cell r="B451" t="str">
            <v>SoundTrack LxT accessory kit, including case (LXT-CCS), Class 2 calibrator (CAL150), Power supply (PSA029), USB cable (CBL138)</v>
          </cell>
          <cell r="C451">
            <v>678</v>
          </cell>
          <cell r="D451">
            <v>539</v>
          </cell>
          <cell r="E451">
            <v>860</v>
          </cell>
        </row>
        <row r="452">
          <cell r="A452" t="str">
            <v>LXT-CCS</v>
          </cell>
          <cell r="B452" t="str">
            <v>Hard shell case for SoundTrack LxT Sound Level Meter</v>
          </cell>
          <cell r="C452">
            <v>216</v>
          </cell>
          <cell r="D452">
            <v>183</v>
          </cell>
          <cell r="E452">
            <v>295</v>
          </cell>
        </row>
        <row r="453">
          <cell r="A453" t="str">
            <v>LXT-CN</v>
          </cell>
          <cell r="B453" t="str">
            <v>Option for SoundTrack LxT adding Community Noise (Ldn, Lden)</v>
          </cell>
          <cell r="C453">
            <v>492</v>
          </cell>
          <cell r="D453">
            <v>369</v>
          </cell>
          <cell r="E453">
            <v>590</v>
          </cell>
        </row>
        <row r="454">
          <cell r="A454" t="str">
            <v>LXT-DVA</v>
          </cell>
          <cell r="B454" t="str">
            <v>Option for SoundTrack LxT digital voice annotation &amp; headset (ACC003)</v>
          </cell>
          <cell r="C454">
            <v>51</v>
          </cell>
          <cell r="D454">
            <v>40</v>
          </cell>
          <cell r="E454">
            <v>53</v>
          </cell>
        </row>
        <row r="455">
          <cell r="A455" t="str">
            <v>LXT-DVA2</v>
          </cell>
          <cell r="B455" t="str">
            <v xml:space="preserve">Option for SoundTrack LxT digital voice annotation </v>
          </cell>
          <cell r="C455">
            <v>0</v>
          </cell>
          <cell r="D455">
            <v>0</v>
          </cell>
          <cell r="E455">
            <v>0</v>
          </cell>
        </row>
        <row r="456">
          <cell r="A456" t="str">
            <v>LXT-ENV</v>
          </cell>
          <cell r="B456" t="str">
            <v>Option for SoundTrack LxT adding environmental noise and interval statistical history</v>
          </cell>
          <cell r="C456">
            <v>492</v>
          </cell>
          <cell r="D456">
            <v>369</v>
          </cell>
          <cell r="E456">
            <v>590</v>
          </cell>
        </row>
        <row r="457">
          <cell r="A457" t="str">
            <v>LXT-HSLOG</v>
          </cell>
          <cell r="B457" t="str">
            <v>Option for SoundTrack LxT adding high speed time history storage (logging up to 100 ms, LXT-LOG required)</v>
          </cell>
          <cell r="C457">
            <v>492</v>
          </cell>
          <cell r="D457">
            <v>369</v>
          </cell>
          <cell r="E457">
            <v>590</v>
          </cell>
        </row>
        <row r="458">
          <cell r="A458" t="str">
            <v>LXT-LOG</v>
          </cell>
          <cell r="B458" t="str">
            <v>Option for SoundTrack LxT data logging</v>
          </cell>
          <cell r="C458">
            <v>513</v>
          </cell>
          <cell r="D458">
            <v>0</v>
          </cell>
          <cell r="E458">
            <v>0</v>
          </cell>
        </row>
        <row r="459">
          <cell r="A459" t="str">
            <v>LXT-OB3</v>
          </cell>
          <cell r="B459" t="str">
            <v>Option for SoundTrack LxT, 1/3 &amp; 1/1 octave-band analysis</v>
          </cell>
          <cell r="C459">
            <v>769</v>
          </cell>
          <cell r="D459">
            <v>577</v>
          </cell>
          <cell r="E459">
            <v>923</v>
          </cell>
        </row>
        <row r="460">
          <cell r="A460" t="str">
            <v>LXT-QCT</v>
          </cell>
          <cell r="B460" t="str">
            <v>Adds option for Quebec tonality on SoundTrack LxT (1/1 Octave)</v>
          </cell>
          <cell r="C460">
            <v>513</v>
          </cell>
          <cell r="D460">
            <v>395</v>
          </cell>
          <cell r="E460">
            <v>559</v>
          </cell>
        </row>
        <row r="461">
          <cell r="A461" t="str">
            <v>LXT-RPT</v>
          </cell>
          <cell r="B461" t="str">
            <v>Option for SoundTrack LxT to receive printed copy of certification test report with new LxT. Certificate for SLM, preamplifier and microphone.</v>
          </cell>
          <cell r="C461">
            <v>51</v>
          </cell>
          <cell r="D461">
            <v>46</v>
          </cell>
          <cell r="E461">
            <v>64</v>
          </cell>
        </row>
        <row r="462">
          <cell r="A462" t="str">
            <v>LXT-SRV05</v>
          </cell>
          <cell r="B462" t="str">
            <v>LxT1 replacement battery door</v>
          </cell>
          <cell r="C462">
            <v>21</v>
          </cell>
          <cell r="D462">
            <v>21</v>
          </cell>
          <cell r="E462">
            <v>30</v>
          </cell>
        </row>
        <row r="463">
          <cell r="A463" t="str">
            <v>LXT-SRV06</v>
          </cell>
          <cell r="B463" t="str">
            <v>LxT2 replacement battery door</v>
          </cell>
          <cell r="C463">
            <v>21</v>
          </cell>
          <cell r="D463">
            <v>21</v>
          </cell>
          <cell r="E463">
            <v>30</v>
          </cell>
        </row>
        <row r="464">
          <cell r="A464" t="str">
            <v>LXT-SRV08</v>
          </cell>
          <cell r="B464" t="str">
            <v>SoundExpert replacment battery door</v>
          </cell>
          <cell r="C464">
            <v>21</v>
          </cell>
          <cell r="D464">
            <v>21</v>
          </cell>
          <cell r="E464">
            <v>30</v>
          </cell>
        </row>
        <row r="465">
          <cell r="A465" t="str">
            <v>MPR001</v>
          </cell>
          <cell r="B465" t="str">
            <v xml:space="preserve">Spark microphone assembly, cable mounted for dosimeters. </v>
          </cell>
          <cell r="C465">
            <v>324</v>
          </cell>
          <cell r="D465">
            <v>275</v>
          </cell>
          <cell r="E465">
            <v>395</v>
          </cell>
        </row>
        <row r="466">
          <cell r="A466" t="str">
            <v>MPR001-ATEX</v>
          </cell>
          <cell r="B466" t="str">
            <v>Spark ATEX microphone assembly, cable mounted for dosimeters.</v>
          </cell>
          <cell r="C466">
            <v>390</v>
          </cell>
          <cell r="D466">
            <v>332</v>
          </cell>
          <cell r="E466">
            <v>497</v>
          </cell>
        </row>
        <row r="467">
          <cell r="A467" t="str">
            <v>MPR002</v>
          </cell>
          <cell r="B467" t="str">
            <v>Spark microphone assembly, 3 in. cylindrical 'mast' type for use as SLM</v>
          </cell>
          <cell r="C467">
            <v>355</v>
          </cell>
          <cell r="D467">
            <v>310</v>
          </cell>
          <cell r="E467">
            <v>402</v>
          </cell>
        </row>
        <row r="468">
          <cell r="A468" t="str">
            <v>MPR002-ATEX</v>
          </cell>
          <cell r="B468" t="str">
            <v>Spark ATEX microphone assembly, 3 in. cylindrical 'mast' type for use as SLM.</v>
          </cell>
          <cell r="C468">
            <v>385</v>
          </cell>
          <cell r="D468">
            <v>315</v>
          </cell>
          <cell r="E468">
            <v>435</v>
          </cell>
        </row>
        <row r="469">
          <cell r="A469" t="str">
            <v>MPR006</v>
          </cell>
          <cell r="B469" t="str">
            <v>Replacement microphone &amp; preamplifier combination for the Model 700 SLM. Replacing an original microphone raises overall noise floor by approx. 6 dB.</v>
          </cell>
          <cell r="C469">
            <v>305</v>
          </cell>
          <cell r="D469">
            <v>305</v>
          </cell>
          <cell r="E469">
            <v>385</v>
          </cell>
        </row>
        <row r="470">
          <cell r="A470" t="str">
            <v>MPR007</v>
          </cell>
          <cell r="B470" t="str">
            <v>Replacement microphone &amp; preamplifier combination for the Model 705 (NoiseBadge). Replacing an original microphone raises the overall noise floor by approx. 6 dB.</v>
          </cell>
          <cell r="C470">
            <v>305</v>
          </cell>
          <cell r="D470">
            <v>305</v>
          </cell>
          <cell r="E470">
            <v>385</v>
          </cell>
        </row>
        <row r="471">
          <cell r="A471" t="str">
            <v>NMS021</v>
          </cell>
          <cell r="B471" t="str">
            <v>NoiseTutor system including 831-FF with 831-OB3, 831-ELA and 831-LOG firmware, EPS041, SWW-DNA-NT and EPS2116. Include LS300-DC-xxx to specify cell provider. Customer supply SIM with data and messaging plan.</v>
          </cell>
          <cell r="C471">
            <v>12295</v>
          </cell>
          <cell r="D471">
            <v>9220</v>
          </cell>
          <cell r="E471">
            <v>13830</v>
          </cell>
        </row>
        <row r="472">
          <cell r="A472" t="str">
            <v>NMS022</v>
          </cell>
          <cell r="B472" t="str">
            <v>NoiseTutor system including 831 with 831-OB3, 831-ELA and 831-LOG firmware, PRM2103-FF, EPS041, SWW-DNA-NT and EPS2116. Include LS300-DC-xxx to specify cell provider. Customer supply SIM with data &amp; messaging plan.</v>
          </cell>
          <cell r="C472">
            <v>12993</v>
          </cell>
          <cell r="D472">
            <v>9745</v>
          </cell>
          <cell r="E472">
            <v>14618</v>
          </cell>
        </row>
        <row r="473">
          <cell r="A473" t="str">
            <v>NMS043</v>
          </cell>
          <cell r="B473" t="str">
            <v>NoiseTutor system w/o modem in permanent case for TRP019/020 mounting. Includes 831 with 831-OB3, 831-ELA and 831-LOG firmware, PRM2103-FF, EPS043, SWW-DNA-NT and EPS2116</v>
          </cell>
          <cell r="C473">
            <v>12595</v>
          </cell>
          <cell r="D473">
            <v>9445</v>
          </cell>
          <cell r="E473">
            <v>14168</v>
          </cell>
        </row>
        <row r="474">
          <cell r="A474" t="str">
            <v>NMS043-MDM-E</v>
          </cell>
          <cell r="B474" t="str">
            <v>NoiseTutor system w/modem for outside US &amp; TRP019/020 mounting. Includes 831, 831-OB3, 831-ELA, 831-LOG, PRM2103-FF, EPS043, COM-RV50-DC-U, SWW-DNA-NT &amp; EPS2116</v>
          </cell>
          <cell r="C474">
            <v>12995</v>
          </cell>
          <cell r="D474">
            <v>9745</v>
          </cell>
          <cell r="E474">
            <v>14618</v>
          </cell>
        </row>
        <row r="475">
          <cell r="A475" t="str">
            <v>NMS043-MDM-U</v>
          </cell>
          <cell r="B475" t="str">
            <v>NoiseTutor system w/modem for US &amp; Canada &amp; TRP019/020 mounting. Includes 831, 831-OB3, 831-ELA, 831-LOG, PRM2103-FF, EPS043, COM-RV50-DC-U, SWW-DNA-NT &amp; EPS2116</v>
          </cell>
          <cell r="C475">
            <v>12995</v>
          </cell>
          <cell r="D475">
            <v>9745</v>
          </cell>
          <cell r="E475">
            <v>14618</v>
          </cell>
        </row>
        <row r="476">
          <cell r="A476" t="str">
            <v>NMS043-OPT1</v>
          </cell>
          <cell r="B476" t="str">
            <v>NoiseTutor system w/o modem in permanent case for mounting to wall or wooden pole. Includes 831, 831-OB3, 831-ELA, 831-LOG, PRM2103-FF, EPS043, SWW-DNA-NT and EPS2116</v>
          </cell>
          <cell r="C476">
            <v>12595</v>
          </cell>
          <cell r="D476">
            <v>9445</v>
          </cell>
          <cell r="E476">
            <v>14168</v>
          </cell>
        </row>
        <row r="477">
          <cell r="A477" t="str">
            <v>NMS043-OPT1-MDM-E</v>
          </cell>
          <cell r="B477" t="str">
            <v>NoiseTutor w/modem for outside US &amp; mounting to wall or wooden pole. Includes 831, 831-OB3, 831-ELA, 831-LOG, PRM2103-FF, EPS043, COM-RV50-DC-U, SWW-DNA-NT &amp; EPS2116</v>
          </cell>
          <cell r="C477">
            <v>12995</v>
          </cell>
          <cell r="D477">
            <v>9745</v>
          </cell>
          <cell r="E477">
            <v>14618</v>
          </cell>
        </row>
        <row r="478">
          <cell r="A478" t="str">
            <v>NMS043-OPT1-MDM-U</v>
          </cell>
          <cell r="B478" t="str">
            <v>NoiseTutor w/modem for US &amp; Canada &amp; mounting to wall or wooden pole. Includes 831, 831-OB3, 831-ELA, 831-LOG, PRM2103-FF, EPS043, COM-RV50-DC-U, SWW-DNA-NT &amp; EPS2116</v>
          </cell>
          <cell r="C478">
            <v>12995</v>
          </cell>
          <cell r="D478">
            <v>9745</v>
          </cell>
          <cell r="E478">
            <v>14618</v>
          </cell>
        </row>
        <row r="479">
          <cell r="A479" t="str">
            <v>NMS044-KIT1-U</v>
          </cell>
          <cell r="B479" t="str">
            <v>NMS subsystem for use in US including Model 831C with 831C-LOG, 831C-ELA, 831C-OB3, 831C-SR, 831C-SW, EPS044, COM-RV50-DC-U, 2 ea. COM-ANT-HG, PRM2103-FF, EPS2116, PSA039 &amp; necessary cables.  Does not include battery or solar panel.</v>
          </cell>
          <cell r="C479">
            <v>11292</v>
          </cell>
          <cell r="D479">
            <v>7340</v>
          </cell>
          <cell r="E479">
            <v>11534</v>
          </cell>
        </row>
        <row r="480">
          <cell r="A480" t="str">
            <v>NMS044-LFP100-E</v>
          </cell>
          <cell r="B480" t="str">
            <v>Complete NMS for use outside US including Model 831C with 831C-LOG, 831C-ELA, 831C-SW, EPS044-LFP, COM-RV50-DC-E, 2 ea. COM-ANT-HG, PRM2103-FF, EPS2116, SLP002, PSA039 &amp; necessary cables. For use when solar insolation &gt; 1 kW•h/m2/day</v>
          </cell>
          <cell r="C480">
            <v>11500</v>
          </cell>
          <cell r="D480">
            <v>8050</v>
          </cell>
          <cell r="E480">
            <v>12880</v>
          </cell>
        </row>
        <row r="481">
          <cell r="A481" t="str">
            <v>NMS044-LFP100-U</v>
          </cell>
          <cell r="B481" t="str">
            <v>Complete NMS for use in US including Model 831C with 831C-LOG, 831C-ELA, 831C-SW, EPS044-LFP, COM-RV50-DC-U, 2 ea. COM-ANT-HG, PRM2103-FF, EPS2116, SLP002, PSA039 &amp; necessary cables.  For use when solar insolation &gt; 1 kW•h/m2/day</v>
          </cell>
          <cell r="C481">
            <v>11500</v>
          </cell>
          <cell r="D481">
            <v>8050</v>
          </cell>
          <cell r="E481">
            <v>12880</v>
          </cell>
        </row>
        <row r="482">
          <cell r="A482" t="str">
            <v>NMS044-LFP60-E</v>
          </cell>
          <cell r="B482" t="str">
            <v>Complete NMS for use outside US including Model 831C with 831C-LOG, 831C-ELA, 831C-SW, EPS044-LFP, COM-RV50-DC-E, 2 ea. COM-ANT-HG, PRM2103-FF, EPS2116, SLP001, PSA039 &amp; necessary cables.  For use when solar insolation &gt; 2 kW•h/m2/day</v>
          </cell>
          <cell r="C482">
            <v>11300</v>
          </cell>
          <cell r="D482">
            <v>7910</v>
          </cell>
          <cell r="E482">
            <v>12656</v>
          </cell>
        </row>
        <row r="483">
          <cell r="A483" t="str">
            <v>NMS044-LFP60-U</v>
          </cell>
          <cell r="B483" t="str">
            <v>Complete NMS for use in US including Model 831C with 831C-LOG, 831C-ELA, 831C-SW, EPS044-LFP, COM-RV50-DC-U, 2 ea. COM-ANT-HG, PRM2103-FF, EPS2116, SLP001, PSA039 &amp; necessary cables.  For use when solar insolation &gt; 2 kW•h/m2/day</v>
          </cell>
          <cell r="C483">
            <v>11300</v>
          </cell>
          <cell r="D483">
            <v>7910</v>
          </cell>
          <cell r="E483">
            <v>12656</v>
          </cell>
        </row>
        <row r="484">
          <cell r="A484" t="str">
            <v>NMS044-SLA100-E</v>
          </cell>
          <cell r="B484" t="str">
            <v>Complete NMS for use outside US including Model 831C with 831C-LOG, 831C-ELA, 831C-SW, EPS044-SLA, COM-RV50-DC-E, 2 ea. COM-ANT-HG, PRM2103-FF, EPS2116, SLP002, PSA039 &amp; necessary cables. For use when solar insolation &gt; 1 kW•h/m2/day</v>
          </cell>
          <cell r="C484">
            <v>10880</v>
          </cell>
          <cell r="D484">
            <v>7072</v>
          </cell>
          <cell r="E484">
            <v>11315</v>
          </cell>
        </row>
        <row r="485">
          <cell r="A485" t="str">
            <v>NMS044-SLA100-U</v>
          </cell>
          <cell r="B485" t="str">
            <v>Complete NMS for use in US including Model 831C with 831C-LOG, 831C-ELA, 831C-SW, EPS044-SLA, COM-RV50-DC-U, 2 ea. COM-ANT-HG, PRM2103-FF, EPS2116, SLP002, PSA039 &amp; necessary cables.  For use when solar insolation &gt; 1 kW•h/m2/day</v>
          </cell>
          <cell r="C485">
            <v>10880</v>
          </cell>
          <cell r="D485">
            <v>7072</v>
          </cell>
          <cell r="E485">
            <v>11315</v>
          </cell>
        </row>
        <row r="486">
          <cell r="A486" t="str">
            <v>NMS044-SLA60-E</v>
          </cell>
          <cell r="B486" t="str">
            <v>Complete NMS for use outside US including Model 831C with 831C-LOG, 831C-ELA, 831C-SW, EPS044-SLA, COM-RV50-DC-E, 2 ea. COM-ANT-HG, PRM2103-FF, EPS2116, SLP001, PSA039 &amp; necessary cables.  For use when solar insolation &gt; 2 kW•h/m2/day</v>
          </cell>
          <cell r="C486">
            <v>10580</v>
          </cell>
          <cell r="D486">
            <v>6877</v>
          </cell>
          <cell r="E486">
            <v>11003</v>
          </cell>
        </row>
        <row r="487">
          <cell r="A487" t="str">
            <v>NMS044-SLA60-U</v>
          </cell>
          <cell r="B487" t="str">
            <v>Complete NMS for use in US including Model 831C with 831C-LOG, 831C-ELA, 831C-SW, EPS044-SLA, COM-RV50-DC-U, 2 ea. COM-ANT-HG, PRM2103-FF, EPS2116, SLP001, PSA039 &amp; necessary cables.  For use when solar insolation &gt; 2 kW•h/m2/day</v>
          </cell>
          <cell r="C487">
            <v>10580</v>
          </cell>
          <cell r="D487">
            <v>6877</v>
          </cell>
          <cell r="E487">
            <v>11003</v>
          </cell>
        </row>
        <row r="488">
          <cell r="A488" t="str">
            <v>NMS044-SPARES</v>
          </cell>
          <cell r="B488" t="str">
            <v>Spare parts for NMS044 including grip ties, lubricant, screws, solar wrench, guy wires and stakes</v>
          </cell>
          <cell r="C488">
            <v>35</v>
          </cell>
          <cell r="D488">
            <v>28</v>
          </cell>
          <cell r="E488">
            <v>44</v>
          </cell>
        </row>
        <row r="489">
          <cell r="A489" t="str">
            <v>NMS-SE-FF</v>
          </cell>
          <cell r="B489" t="str">
            <v>Noise Monitoring System with SoundExpert LxT Class-1 SLM, 377B02 free-field prepolarized microphone, EPS042 enclosure (uses D-Cell batteries), EXC010 cable, EPS2116 outdoor microphone protection.</v>
          </cell>
          <cell r="C489">
            <v>4495</v>
          </cell>
          <cell r="D489">
            <v>3344</v>
          </cell>
          <cell r="E489">
            <v>5518</v>
          </cell>
        </row>
        <row r="490">
          <cell r="A490" t="str">
            <v>NMS-SE-RI</v>
          </cell>
          <cell r="B490" t="str">
            <v>Noise Monitoring System with SoundExpert LxT Class-1 SLM, random incidence prepolarized microphone, EPS042 enclosure (uses D-Cell batteries), EXC010 cable, EPS2116 outdoor microphone protection.</v>
          </cell>
          <cell r="C490">
            <v>4495</v>
          </cell>
          <cell r="D490">
            <v>3344</v>
          </cell>
          <cell r="E490">
            <v>5518</v>
          </cell>
        </row>
        <row r="491">
          <cell r="A491" t="str">
            <v>OR001</v>
          </cell>
          <cell r="B491" t="str">
            <v>Replacement O-ring for 1/2" preamplifier/microphone (set of 3).</v>
          </cell>
          <cell r="C491">
            <v>10</v>
          </cell>
          <cell r="D491">
            <v>8</v>
          </cell>
          <cell r="E491">
            <v>12</v>
          </cell>
        </row>
        <row r="492">
          <cell r="A492" t="str">
            <v>PRM2103</v>
          </cell>
          <cell r="B492" t="str">
            <v>Permanent outdoor preamplifier for Model 831 with remote calibration check, humidity reading and heater, for 377B02 pre-polarized microphone(not included). Requires CBL203 or CBL208</v>
          </cell>
          <cell r="C492">
            <v>1102</v>
          </cell>
          <cell r="D492">
            <v>882</v>
          </cell>
          <cell r="E492">
            <v>1410</v>
          </cell>
        </row>
        <row r="493">
          <cell r="A493" t="str">
            <v>PRM2103-FF</v>
          </cell>
          <cell r="B493" t="str">
            <v>Permanent outdoor preamplifier for Model 831 with remote calibration check, humidity reading and heater, 377B02 pre-polarized microphone. (CBL203 or CBL208 cables not included)</v>
          </cell>
          <cell r="C493">
            <v>1665</v>
          </cell>
          <cell r="D493">
            <v>1333</v>
          </cell>
          <cell r="E493">
            <v>2132</v>
          </cell>
        </row>
        <row r="494">
          <cell r="A494" t="str">
            <v>PRM831</v>
          </cell>
          <cell r="B494" t="str">
            <v>Model 831 sound level meter preamplifier for 1/2" free-field or random incidence prepolarized microphones</v>
          </cell>
          <cell r="C494">
            <v>610</v>
          </cell>
          <cell r="D494">
            <v>457</v>
          </cell>
          <cell r="E494">
            <v>732</v>
          </cell>
        </row>
        <row r="495">
          <cell r="A495" t="str">
            <v>PRM831-FF</v>
          </cell>
          <cell r="B495" t="str">
            <v>PRM831 with 377B02 microphone</v>
          </cell>
          <cell r="C495">
            <v>1222</v>
          </cell>
          <cell r="D495">
            <v>916</v>
          </cell>
          <cell r="E495">
            <v>1511</v>
          </cell>
        </row>
        <row r="496">
          <cell r="A496" t="str">
            <v>PRM831-RI</v>
          </cell>
          <cell r="B496" t="str">
            <v>PRM831 with random incidence (diffuse field) microphone</v>
          </cell>
          <cell r="C496">
            <v>1340</v>
          </cell>
          <cell r="D496">
            <v>1005</v>
          </cell>
          <cell r="E496">
            <v>1658</v>
          </cell>
        </row>
        <row r="497">
          <cell r="A497" t="str">
            <v>PRM900C</v>
          </cell>
          <cell r="B497" t="str">
            <v>1/2" diameter preamplifier with 5-pin Switchcraft connector</v>
          </cell>
          <cell r="C497">
            <v>514</v>
          </cell>
          <cell r="D497">
            <v>437</v>
          </cell>
          <cell r="E497">
            <v>700</v>
          </cell>
        </row>
        <row r="498">
          <cell r="A498" t="str">
            <v>PRM902</v>
          </cell>
          <cell r="B498" t="str">
            <v>1/2" diameter ultra low noise preamplifier with 7-pin LEMO® connector</v>
          </cell>
          <cell r="C498">
            <v>580</v>
          </cell>
          <cell r="D498">
            <v>493</v>
          </cell>
          <cell r="E498">
            <v>813</v>
          </cell>
        </row>
        <row r="499">
          <cell r="A499" t="str">
            <v>PRMLXT1</v>
          </cell>
          <cell r="B499" t="str">
            <v>SoundTrack LxT class-1 preamplifier for 1/2 in. microphone</v>
          </cell>
          <cell r="C499">
            <v>433</v>
          </cell>
          <cell r="D499">
            <v>345</v>
          </cell>
          <cell r="E499">
            <v>555</v>
          </cell>
        </row>
        <row r="500">
          <cell r="A500" t="str">
            <v>PRMLXT1L</v>
          </cell>
          <cell r="B500" t="str">
            <v>SoundTrack LxT class-1 low-range preamplifier for 1/2 in. microphone</v>
          </cell>
          <cell r="C500">
            <v>433</v>
          </cell>
          <cell r="D500">
            <v>345</v>
          </cell>
          <cell r="E500">
            <v>555</v>
          </cell>
        </row>
        <row r="501">
          <cell r="A501" t="str">
            <v>PRMLXT2B</v>
          </cell>
          <cell r="B501" t="str">
            <v>SoundTrack LxT class-2 preamplifier for 1/2 in. microphone (B)</v>
          </cell>
          <cell r="C501">
            <v>255</v>
          </cell>
          <cell r="D501">
            <v>204</v>
          </cell>
          <cell r="E501">
            <v>327</v>
          </cell>
        </row>
        <row r="502">
          <cell r="A502" t="str">
            <v>PRMLXT2L</v>
          </cell>
          <cell r="B502" t="str">
            <v>SoundTrack LxT class-2 low-range preamplifier for 1/2 in. microphone</v>
          </cell>
          <cell r="C502">
            <v>255</v>
          </cell>
          <cell r="D502">
            <v>204</v>
          </cell>
          <cell r="E502">
            <v>327</v>
          </cell>
        </row>
        <row r="503">
          <cell r="A503" t="str">
            <v>PRN003</v>
          </cell>
          <cell r="B503" t="str">
            <v>Portable Printer with NiMH rechargeable batteries (MCP7870), charger (MPS160), USB cable (CBL138) - Use with SoundTrack LxT and Model 831</v>
          </cell>
          <cell r="C503">
            <v>434</v>
          </cell>
          <cell r="D503">
            <v>368</v>
          </cell>
          <cell r="E503">
            <v>495</v>
          </cell>
        </row>
        <row r="504">
          <cell r="A504" t="str">
            <v>PSA004</v>
          </cell>
          <cell r="B504" t="str">
            <v>DC power supply, 12V, 2 Amps, 90-264 VAC at 50-60 Hz.</v>
          </cell>
          <cell r="C504">
            <v>102</v>
          </cell>
          <cell r="D504">
            <v>86</v>
          </cell>
          <cell r="E504">
            <v>139</v>
          </cell>
        </row>
        <row r="505">
          <cell r="A505" t="str">
            <v>PSA027</v>
          </cell>
          <cell r="B505" t="str">
            <v>90 to 264V to 12V switching power supply for 824 and 831 sound level meter and HVM100. 2.5 x 5.5 x 10 mm connector</v>
          </cell>
          <cell r="C505">
            <v>76</v>
          </cell>
          <cell r="D505">
            <v>70</v>
          </cell>
          <cell r="E505">
            <v>93</v>
          </cell>
        </row>
        <row r="506">
          <cell r="A506" t="str">
            <v>PSA029</v>
          </cell>
          <cell r="B506" t="str">
            <v>AC Power supply for Model 831 and SoundTrack LxT (100-240VAC to 5V USB w/mini-B cable CBL138).</v>
          </cell>
          <cell r="C506">
            <v>51</v>
          </cell>
          <cell r="D506">
            <v>43</v>
          </cell>
          <cell r="E506">
            <v>60</v>
          </cell>
        </row>
        <row r="507">
          <cell r="A507" t="str">
            <v>PSA030</v>
          </cell>
          <cell r="B507" t="str">
            <v>Power Supply 100-250VAC 15VDC 3A 2.1mm (replacement power supply for 831-INT)</v>
          </cell>
          <cell r="C507">
            <v>108</v>
          </cell>
          <cell r="D507">
            <v>89</v>
          </cell>
          <cell r="E507">
            <v>142</v>
          </cell>
        </row>
        <row r="508">
          <cell r="A508" t="str">
            <v>PSA031</v>
          </cell>
          <cell r="B508" t="str">
            <v>12VDC to USB converter for SoundTrack LxT and Model 831</v>
          </cell>
          <cell r="C508">
            <v>22</v>
          </cell>
          <cell r="D508">
            <v>19</v>
          </cell>
          <cell r="E508">
            <v>26</v>
          </cell>
        </row>
        <row r="509">
          <cell r="A509" t="str">
            <v>PSA032</v>
          </cell>
          <cell r="B509" t="str">
            <v>Battery Charger for EPS030 and EPS029. Input: 100-240VAC, 50-60Hz, 0.80-035A. Output:14.7VDC, 2.25A, Charge End: 13.8VDC, connector ID 2.5mm, OD 5.5mm</v>
          </cell>
          <cell r="C509">
            <v>195</v>
          </cell>
          <cell r="D509">
            <v>156</v>
          </cell>
          <cell r="E509">
            <v>257</v>
          </cell>
        </row>
        <row r="510">
          <cell r="A510" t="str">
            <v>PSA035</v>
          </cell>
          <cell r="B510" t="str">
            <v>AC Power supply for HVM200, 100-240VAC to 5V with USB-A to micro-B cable (CBL218), 3 ft (1m)</v>
          </cell>
          <cell r="C510">
            <v>34</v>
          </cell>
          <cell r="D510">
            <v>29</v>
          </cell>
          <cell r="E510">
            <v>44</v>
          </cell>
        </row>
        <row r="511">
          <cell r="A511" t="str">
            <v>PSA036</v>
          </cell>
          <cell r="B511" t="str">
            <v>High efficiency DC power adapter, 12V battery to 5V (3A max) for use with DVX013</v>
          </cell>
          <cell r="C511">
            <v>90</v>
          </cell>
          <cell r="D511">
            <v>77</v>
          </cell>
          <cell r="E511">
            <v>116</v>
          </cell>
        </row>
        <row r="512">
          <cell r="A512" t="str">
            <v>PSA038</v>
          </cell>
          <cell r="B512" t="str">
            <v>Solar charge controller, 10A, used in EPS044 and NMS044 configurations</v>
          </cell>
          <cell r="C512">
            <v>225</v>
          </cell>
          <cell r="D512">
            <v>180</v>
          </cell>
          <cell r="E512">
            <v>288</v>
          </cell>
        </row>
        <row r="513">
          <cell r="A513" t="str">
            <v>PSA039</v>
          </cell>
          <cell r="B513" t="str">
            <v>AC power supply, 15 V, 90 W, with MC4 connectors for use with EPS044 &amp; NMS044</v>
          </cell>
          <cell r="C513">
            <v>197</v>
          </cell>
          <cell r="D513">
            <v>158</v>
          </cell>
          <cell r="E513">
            <v>254</v>
          </cell>
        </row>
        <row r="514">
          <cell r="A514" t="str">
            <v>PSA040</v>
          </cell>
          <cell r="B514" t="str">
            <v>Battery Charger for SLA batteries with Anderson Powerpole connectors. Input: 100-240VAC, 50-60Hz, 0.80-035A. Output:14.7VDC, 2.25A</v>
          </cell>
          <cell r="C514">
            <v>195</v>
          </cell>
          <cell r="D514">
            <v>156</v>
          </cell>
          <cell r="E514">
            <v>257</v>
          </cell>
        </row>
        <row r="515">
          <cell r="A515" t="str">
            <v>REB-1MIC</v>
          </cell>
          <cell r="B515" t="str">
            <v>Rebuild and certify one inch microphone</v>
          </cell>
          <cell r="C515">
            <v>451</v>
          </cell>
          <cell r="D515">
            <v>451</v>
          </cell>
          <cell r="E515">
            <v>451</v>
          </cell>
        </row>
        <row r="516">
          <cell r="A516" t="str">
            <v>REB-HMIC</v>
          </cell>
          <cell r="B516" t="str">
            <v>Rebuild and certify half inch microphone</v>
          </cell>
          <cell r="C516">
            <v>434</v>
          </cell>
          <cell r="D516">
            <v>434</v>
          </cell>
          <cell r="E516">
            <v>434</v>
          </cell>
        </row>
        <row r="517">
          <cell r="A517" t="str">
            <v>REB-QMIC</v>
          </cell>
          <cell r="B517" t="str">
            <v>Rebuild and certify quarter inch microphone</v>
          </cell>
          <cell r="C517">
            <v>496</v>
          </cell>
          <cell r="D517">
            <v>496</v>
          </cell>
          <cell r="E517">
            <v>496</v>
          </cell>
        </row>
        <row r="518">
          <cell r="A518" t="str">
            <v>SEN020</v>
          </cell>
          <cell r="B518" t="str">
            <v>Triaxial accelerometer, 0.1 mV/(m/s2) or 1 mV/g ICP®.  The SEN020 has an internal filter attenuating high frequency vibrations.</v>
          </cell>
          <cell r="C518">
            <v>1140</v>
          </cell>
          <cell r="D518">
            <v>969</v>
          </cell>
          <cell r="E518">
            <v>1491</v>
          </cell>
        </row>
        <row r="519">
          <cell r="A519" t="str">
            <v>SEN020-CBL</v>
          </cell>
          <cell r="B519" t="str">
            <v>Triaxial accelerometer, 1 mV/g ICP &amp; cable (CBL158).</v>
          </cell>
          <cell r="C519">
            <v>1403</v>
          </cell>
          <cell r="D519">
            <v>1165</v>
          </cell>
          <cell r="E519">
            <v>1665</v>
          </cell>
        </row>
        <row r="520">
          <cell r="A520" t="str">
            <v>SEN021F</v>
          </cell>
          <cell r="B520" t="str">
            <v>Triaxial accelerometer, 1 mV/(m/s2) or 10 mV/g ICP®. The SEN021F has an internal filter attenuating high frequency vibrations.</v>
          </cell>
          <cell r="C520">
            <v>1122</v>
          </cell>
          <cell r="D520">
            <v>954</v>
          </cell>
          <cell r="E520">
            <v>1526</v>
          </cell>
        </row>
        <row r="521">
          <cell r="A521" t="str">
            <v>SEN021F-CBL</v>
          </cell>
          <cell r="B521" t="str">
            <v>Triaxial accelerometer, 10 mV/g ICP The SEN021F has an internal filter attenuating high frequency vibrations. Includes cable (CBL158).</v>
          </cell>
          <cell r="C521">
            <v>1300</v>
          </cell>
          <cell r="D521">
            <v>1115</v>
          </cell>
          <cell r="E521">
            <v>1756</v>
          </cell>
        </row>
        <row r="522">
          <cell r="A522" t="str">
            <v>SEN024</v>
          </cell>
          <cell r="B522" t="str">
            <v>Single axis accelerometer, 1 mV/(m/s2) or 10 mV/g ICP®.</v>
          </cell>
          <cell r="C522">
            <v>405</v>
          </cell>
          <cell r="D522">
            <v>333</v>
          </cell>
          <cell r="E522">
            <v>476</v>
          </cell>
        </row>
        <row r="523">
          <cell r="A523" t="str">
            <v>SEN024-CBL</v>
          </cell>
          <cell r="B523" t="str">
            <v>Single axis accelerometer, 10 mV/g ICP &amp; cable (CBL120).</v>
          </cell>
          <cell r="C523">
            <v>707</v>
          </cell>
          <cell r="D523">
            <v>558</v>
          </cell>
          <cell r="E523">
            <v>728</v>
          </cell>
        </row>
        <row r="524">
          <cell r="A524" t="str">
            <v>SEN025</v>
          </cell>
          <cell r="B524" t="str">
            <v>Single axis accelerometer,  10 mV/(m/s2) or 100 mV/g ICP®.</v>
          </cell>
          <cell r="C524">
            <v>405</v>
          </cell>
          <cell r="D524">
            <v>333</v>
          </cell>
          <cell r="E524">
            <v>476</v>
          </cell>
        </row>
        <row r="525">
          <cell r="A525" t="str">
            <v>SEN025-CBL</v>
          </cell>
          <cell r="B525" t="str">
            <v>Single axis accelerometer, 100 mV/g ICP &amp; cable (CBL120).</v>
          </cell>
          <cell r="C525">
            <v>707</v>
          </cell>
          <cell r="D525">
            <v>558</v>
          </cell>
          <cell r="E525">
            <v>728</v>
          </cell>
        </row>
        <row r="526">
          <cell r="A526" t="str">
            <v>SEN026</v>
          </cell>
          <cell r="B526" t="str">
            <v>Triaxial palm accelerometer, 1 mV/(m/s2) or 10 mV/g ICP®.</v>
          </cell>
          <cell r="C526">
            <v>1140</v>
          </cell>
          <cell r="D526">
            <v>969</v>
          </cell>
          <cell r="E526">
            <v>1491</v>
          </cell>
        </row>
        <row r="527">
          <cell r="A527" t="str">
            <v>SEN026-CBL</v>
          </cell>
          <cell r="B527" t="str">
            <v>Triaxial palm accelerometer, 10 mV/g ICP &amp; cable (CBL125).</v>
          </cell>
          <cell r="C527">
            <v>1711</v>
          </cell>
          <cell r="D527">
            <v>1390</v>
          </cell>
          <cell r="E527">
            <v>1941</v>
          </cell>
        </row>
        <row r="528">
          <cell r="A528" t="str">
            <v>SEN027</v>
          </cell>
          <cell r="B528" t="str">
            <v>Seat pad accelerometer, triaxial.</v>
          </cell>
          <cell r="C528">
            <v>995</v>
          </cell>
          <cell r="D528">
            <v>846</v>
          </cell>
          <cell r="E528">
            <v>1301</v>
          </cell>
        </row>
        <row r="529">
          <cell r="A529" t="str">
            <v>SEN031</v>
          </cell>
          <cell r="B529" t="str">
            <v>Combined weather sensor: wind speed and direction (no moving parts), temperature, humidity, pressure, rainfall (requires CBL167 cable + DVX008A)</v>
          </cell>
          <cell r="C529">
            <v>3494</v>
          </cell>
          <cell r="D529">
            <v>3400</v>
          </cell>
          <cell r="E529">
            <v>4420</v>
          </cell>
        </row>
        <row r="530">
          <cell r="A530" t="str">
            <v>SEN031-01</v>
          </cell>
          <cell r="B530" t="str">
            <v>Combined weather sensor: wind speed and direction (no moving parts), temperature, humidity, pressure, rainfall w/single power supply for NoiseTutor  (requires CBL167 cable + DVX008A)</v>
          </cell>
          <cell r="C530">
            <v>3494</v>
          </cell>
          <cell r="D530">
            <v>3400</v>
          </cell>
          <cell r="E530">
            <v>4420</v>
          </cell>
        </row>
        <row r="531">
          <cell r="A531" t="str">
            <v>SEN032</v>
          </cell>
          <cell r="B531" t="str">
            <v>Wind speed and direction sensor (requires CBL167 cable + DVX008A)</v>
          </cell>
          <cell r="C531">
            <v>1848</v>
          </cell>
          <cell r="D531">
            <v>1630</v>
          </cell>
          <cell r="E531">
            <v>2120</v>
          </cell>
        </row>
        <row r="532">
          <cell r="A532" t="str">
            <v>SEN040F</v>
          </cell>
          <cell r="B532" t="str">
            <v>Triaxial, miniature (5.3 gm), ceramic shear ICP® accelerometer, 0.1 mV/(m/s2) or 1 mV/g, 2 to 5 kHz, 1/4-28 4-pin connector</v>
          </cell>
          <cell r="C532">
            <v>947</v>
          </cell>
          <cell r="D532">
            <v>805</v>
          </cell>
          <cell r="E532">
            <v>1238</v>
          </cell>
        </row>
        <row r="533">
          <cell r="A533" t="str">
            <v>SEN040F-CBL</v>
          </cell>
          <cell r="B533" t="str">
            <v>Triaxial, miniature (5.3 gm), ceramic shear ICP accelerometer, 1 mV/g, 2 to 5 kHz, 1/4-28 4-pin conn. Includes cable (CBL158)</v>
          </cell>
          <cell r="C533">
            <v>1290</v>
          </cell>
          <cell r="D533">
            <v>1097</v>
          </cell>
          <cell r="E533">
            <v>1754</v>
          </cell>
        </row>
        <row r="534">
          <cell r="A534" t="str">
            <v>SEN041F</v>
          </cell>
          <cell r="B534" t="str">
            <v>Triaxial, miniature (5.3 gm), ceramic shear ICP® accelerometer, 1 mV/(m/s2) or 10 mV/g, 2 to 5 kHz, 1/4-28 4-pin connector</v>
          </cell>
          <cell r="C534">
            <v>947</v>
          </cell>
          <cell r="D534">
            <v>805</v>
          </cell>
          <cell r="E534">
            <v>1238</v>
          </cell>
        </row>
        <row r="535">
          <cell r="A535" t="str">
            <v>SEN041F-CBL</v>
          </cell>
          <cell r="B535" t="str">
            <v>Triaxial, miniature (5.3 gm), ceramic shear ICP accelerometer, 10 mV/g, 2 to 5 kHz, 1/4-28 4-pin conn. includes cable (CBL158)</v>
          </cell>
          <cell r="C535">
            <v>1290</v>
          </cell>
          <cell r="D535">
            <v>1097</v>
          </cell>
          <cell r="E535">
            <v>1754</v>
          </cell>
        </row>
        <row r="536">
          <cell r="A536" t="str">
            <v>SER-FEE</v>
          </cell>
          <cell r="B536" t="str">
            <v>Evaluation of item per customer request</v>
          </cell>
          <cell r="C536">
            <v>100</v>
          </cell>
          <cell r="D536">
            <v>100</v>
          </cell>
          <cell r="E536">
            <v>100</v>
          </cell>
        </row>
        <row r="537">
          <cell r="A537" t="str">
            <v>SLP001</v>
          </cell>
          <cell r="B537" t="str">
            <v>Portable folding 60 Watt solar panel with integrated stand and carrying case</v>
          </cell>
          <cell r="C537">
            <v>525</v>
          </cell>
          <cell r="D537">
            <v>473</v>
          </cell>
          <cell r="E537">
            <v>750</v>
          </cell>
        </row>
        <row r="538">
          <cell r="A538" t="str">
            <v>SLP002</v>
          </cell>
          <cell r="B538" t="str">
            <v>Portable folding 100 Watt solar panel with integrated stand and carrying case</v>
          </cell>
          <cell r="C538">
            <v>437</v>
          </cell>
          <cell r="D538">
            <v>371</v>
          </cell>
          <cell r="E538">
            <v>568</v>
          </cell>
        </row>
        <row r="539">
          <cell r="A539" t="str">
            <v>SWW-AUDIT</v>
          </cell>
          <cell r="B539" t="str">
            <v>Audiometer calibration software for Model 824 sound level meter based systems.</v>
          </cell>
          <cell r="C539">
            <v>1743</v>
          </cell>
          <cell r="D539">
            <v>1482</v>
          </cell>
          <cell r="E539">
            <v>2371</v>
          </cell>
        </row>
        <row r="540">
          <cell r="A540" t="str">
            <v>SWW-BLAZE</v>
          </cell>
          <cell r="B540" t="str">
            <v>Blaze industrial hygiene software for Spark family noise dosimeters</v>
          </cell>
          <cell r="C540">
            <v>400</v>
          </cell>
          <cell r="D540">
            <v>297</v>
          </cell>
          <cell r="E540">
            <v>416</v>
          </cell>
        </row>
        <row r="541">
          <cell r="A541" t="str">
            <v>SWW-BLAZE-LXT</v>
          </cell>
          <cell r="B541" t="str">
            <v>Blaze industrial hygiene software for SoundTrack LxT</v>
          </cell>
          <cell r="C541">
            <v>400</v>
          </cell>
          <cell r="D541">
            <v>297</v>
          </cell>
          <cell r="E541">
            <v>416</v>
          </cell>
        </row>
        <row r="542">
          <cell r="A542" t="str">
            <v>SWW-DNA</v>
          </cell>
          <cell r="B542" t="str">
            <v>Software and dongle (USB) for evaluation and reporting of data downloaded from the Larson Davis instruments, requires an instrument driver.</v>
          </cell>
          <cell r="C542">
            <v>717</v>
          </cell>
          <cell r="D542">
            <v>609</v>
          </cell>
          <cell r="E542">
            <v>974</v>
          </cell>
        </row>
        <row r="543">
          <cell r="A543" t="str">
            <v>SWW-DNA-2800</v>
          </cell>
          <cell r="B543" t="str">
            <v>Instrument driver for instrument control, setup, live display, data translation, and data download for the Larson Davis Models 2800, 2900, 3000+, 3200.</v>
          </cell>
          <cell r="C543">
            <v>917</v>
          </cell>
          <cell r="D543">
            <v>780</v>
          </cell>
          <cell r="E543">
            <v>1248</v>
          </cell>
        </row>
        <row r="544">
          <cell r="A544" t="str">
            <v>SWW-DNA-720</v>
          </cell>
          <cell r="B544" t="str">
            <v>Instrument driver for instrument control, setup, live display, data translation, and data download for the Larson Davis Models 712 &amp; 720.</v>
          </cell>
          <cell r="C544">
            <v>461</v>
          </cell>
          <cell r="D544">
            <v>393</v>
          </cell>
          <cell r="E544">
            <v>627</v>
          </cell>
        </row>
        <row r="545">
          <cell r="A545" t="str">
            <v>SWW-DNA-824</v>
          </cell>
          <cell r="B545" t="str">
            <v>Instrument driver for instrument control, setup, live display, data translation, and data download for the Larson Davis system 824 sound level meter.</v>
          </cell>
          <cell r="C545">
            <v>498</v>
          </cell>
          <cell r="D545">
            <v>423</v>
          </cell>
          <cell r="E545">
            <v>634</v>
          </cell>
        </row>
        <row r="546">
          <cell r="A546" t="str">
            <v>SWW-DNA-831</v>
          </cell>
          <cell r="B546" t="str">
            <v>Instrument driver for instrument control, setup, live display, data translation, and data download for Model 831 sound level meter.</v>
          </cell>
          <cell r="C546">
            <v>917</v>
          </cell>
          <cell r="D546">
            <v>780</v>
          </cell>
          <cell r="E546">
            <v>1249</v>
          </cell>
        </row>
        <row r="547">
          <cell r="A547" t="str">
            <v>SWW-DNA-BA</v>
          </cell>
          <cell r="B547" t="str">
            <v>DNA software option to add building acoustics, allows calculation of transmission loss and sound insulation</v>
          </cell>
          <cell r="C547">
            <v>702</v>
          </cell>
          <cell r="D547">
            <v>598</v>
          </cell>
          <cell r="E547">
            <v>955</v>
          </cell>
        </row>
        <row r="548">
          <cell r="A548" t="str">
            <v>SWW-DNA-DONGLE-UPG</v>
          </cell>
          <cell r="B548" t="str">
            <v>DNA- Customer dongle key (USB) upgrade from parallel port, requires old software key (dongle) to be returned.</v>
          </cell>
          <cell r="C548">
            <v>125</v>
          </cell>
          <cell r="D548">
            <v>106</v>
          </cell>
          <cell r="E548">
            <v>159</v>
          </cell>
        </row>
        <row r="549">
          <cell r="A549" t="str">
            <v>SWW-DNA-D-RTA1</v>
          </cell>
          <cell r="B549" t="str">
            <v>Extra USB Dongle for Multi User of 2800, 2900, 3000+</v>
          </cell>
          <cell r="C549">
            <v>610</v>
          </cell>
          <cell r="D549">
            <v>519</v>
          </cell>
          <cell r="E549">
            <v>830</v>
          </cell>
        </row>
        <row r="550">
          <cell r="A550" t="str">
            <v>SWW-DNA-D-RTA2</v>
          </cell>
          <cell r="B550" t="str">
            <v>Extra USB Dongle for Multi User of SLM 824 / 831</v>
          </cell>
          <cell r="C550">
            <v>610</v>
          </cell>
          <cell r="D550">
            <v>519</v>
          </cell>
          <cell r="E550">
            <v>830</v>
          </cell>
        </row>
        <row r="551">
          <cell r="A551" t="str">
            <v>SWW-DNA-D-RTA3</v>
          </cell>
          <cell r="B551" t="str">
            <v>Extra USB Dongle for Multi User of SLM 824, 2800, 2900, 3000+</v>
          </cell>
          <cell r="C551">
            <v>917</v>
          </cell>
          <cell r="D551">
            <v>780</v>
          </cell>
          <cell r="E551">
            <v>1249</v>
          </cell>
        </row>
        <row r="552">
          <cell r="A552" t="str">
            <v>SWW-DNA-DS-FA</v>
          </cell>
          <cell r="B552" t="str">
            <v>Direct Store and File Audio option storing directly on a computer bypassing instrument memory. Includes CBL134 for downloading audio files.</v>
          </cell>
          <cell r="C552">
            <v>938</v>
          </cell>
          <cell r="D552">
            <v>797</v>
          </cell>
          <cell r="E552">
            <v>1276</v>
          </cell>
        </row>
        <row r="553">
          <cell r="A553" t="str">
            <v>SWW-DNA-D-SLM</v>
          </cell>
          <cell r="B553" t="str">
            <v xml:space="preserve">Extra USB Dongle for Multi User of SLM 812, 820, 870 and HVM </v>
          </cell>
          <cell r="C553">
            <v>487</v>
          </cell>
          <cell r="D553">
            <v>414</v>
          </cell>
          <cell r="E553">
            <v>662</v>
          </cell>
        </row>
        <row r="554">
          <cell r="A554" t="str">
            <v>SWW-DNA-EV</v>
          </cell>
          <cell r="B554" t="str">
            <v>DNA option for events tracking: PNL and PNLT event time history and EPNL event</v>
          </cell>
          <cell r="C554">
            <v>702</v>
          </cell>
          <cell r="D554">
            <v>598</v>
          </cell>
          <cell r="E554">
            <v>955</v>
          </cell>
        </row>
        <row r="555">
          <cell r="A555" t="str">
            <v>SWW-DNA-HVM</v>
          </cell>
          <cell r="B555" t="str">
            <v xml:space="preserve">Instrument driver provides instrument control, setup, live display, data translation, and data download for the Model HVM100. </v>
          </cell>
          <cell r="C555">
            <v>410</v>
          </cell>
          <cell r="D555">
            <v>349</v>
          </cell>
          <cell r="E555">
            <v>558</v>
          </cell>
        </row>
        <row r="556">
          <cell r="A556" t="str">
            <v>SWW-DNA-IY</v>
          </cell>
          <cell r="B556" t="str">
            <v>DNA option for industrial hygiene</v>
          </cell>
          <cell r="C556">
            <v>359</v>
          </cell>
          <cell r="D556">
            <v>307</v>
          </cell>
          <cell r="E556">
            <v>487</v>
          </cell>
        </row>
        <row r="557">
          <cell r="A557" t="str">
            <v>SWW-DNA-KEY-R-USB</v>
          </cell>
          <cell r="B557" t="str">
            <v>DNA- Customer dongle key (USB) as a replacement for lost dongle. Requires lost S/N to be provided at time of order.</v>
          </cell>
          <cell r="C557">
            <v>154</v>
          </cell>
          <cell r="D557">
            <v>131</v>
          </cell>
          <cell r="E557">
            <v>209</v>
          </cell>
        </row>
        <row r="558">
          <cell r="A558" t="str">
            <v>SWW-DNA-LOUD</v>
          </cell>
          <cell r="B558" t="str">
            <v>DNA Option to add psychoacoustics and loudness calculations</v>
          </cell>
          <cell r="C558">
            <v>424</v>
          </cell>
          <cell r="D558">
            <v>361</v>
          </cell>
          <cell r="E558">
            <v>577</v>
          </cell>
        </row>
        <row r="559">
          <cell r="A559" t="str">
            <v>SWW-DNA-LXT</v>
          </cell>
          <cell r="B559" t="str">
            <v>Instrument driver for instrument control, setup, live display, data translation, and data download for the SoundTrack LxT sound level meter.</v>
          </cell>
          <cell r="C559">
            <v>584</v>
          </cell>
          <cell r="D559">
            <v>472</v>
          </cell>
          <cell r="E559">
            <v>730</v>
          </cell>
        </row>
        <row r="560">
          <cell r="A560" t="str">
            <v>SWW-DNA-MAP</v>
          </cell>
          <cell r="B560" t="str">
            <v>DNA option for 3D color mapping</v>
          </cell>
          <cell r="C560">
            <v>702</v>
          </cell>
          <cell r="D560">
            <v>598</v>
          </cell>
          <cell r="E560">
            <v>955</v>
          </cell>
        </row>
        <row r="561">
          <cell r="A561" t="str">
            <v>SWW-DNA-MOG</v>
          </cell>
          <cell r="B561" t="str">
            <v>DNA option for optimised mapping using OpenGL, requires DNA Mapping</v>
          </cell>
          <cell r="C561">
            <v>702</v>
          </cell>
          <cell r="D561">
            <v>598</v>
          </cell>
          <cell r="E561">
            <v>955</v>
          </cell>
        </row>
        <row r="562">
          <cell r="A562" t="str">
            <v>SWW-DNA-NT</v>
          </cell>
          <cell r="B562" t="str">
            <v>NoiseTutor station base software.  Requires 831 serial number for license</v>
          </cell>
          <cell r="C562">
            <v>1661</v>
          </cell>
          <cell r="D562">
            <v>1163</v>
          </cell>
          <cell r="E562">
            <v>1860</v>
          </cell>
        </row>
        <row r="563">
          <cell r="A563" t="str">
            <v>SWW-DNA-NT-CS</v>
          </cell>
          <cell r="B563" t="str">
            <v>NoiseTutor option to add continuous sound recording.  Requires SWW-DNA-NT and 831 serial number for license</v>
          </cell>
          <cell r="C563">
            <v>415</v>
          </cell>
          <cell r="D563">
            <v>291</v>
          </cell>
          <cell r="E563">
            <v>466</v>
          </cell>
        </row>
        <row r="564">
          <cell r="A564" t="str">
            <v>SWW-DNA-NT-EV</v>
          </cell>
          <cell r="B564" t="str">
            <v>NoiseTutor option to add events, requires SWW-DNA-NT.  Requires SWW-DNA-NT-CS for listen to event capability and 831 serial number for license</v>
          </cell>
          <cell r="C564">
            <v>830</v>
          </cell>
          <cell r="D564">
            <v>581</v>
          </cell>
          <cell r="E564">
            <v>933</v>
          </cell>
        </row>
        <row r="565">
          <cell r="A565" t="str">
            <v>SWW-DNA-REMOTE</v>
          </cell>
          <cell r="B565" t="str">
            <v>DNA software for monitoring a remote location when using 820, 824, 870, 831, LXT. Uses modem connection for communication and data download.</v>
          </cell>
          <cell r="C565">
            <v>995</v>
          </cell>
          <cell r="D565">
            <v>846</v>
          </cell>
          <cell r="E565">
            <v>1338</v>
          </cell>
        </row>
        <row r="566">
          <cell r="A566" t="str">
            <v>SWW-DNA-SLM</v>
          </cell>
          <cell r="B566" t="str">
            <v xml:space="preserve">Instrument driver provides instrument control, setup, live display, data translation, and data download for the Larson Davis Models 812, 820, 870 sound level meters. </v>
          </cell>
          <cell r="C566">
            <v>461</v>
          </cell>
          <cell r="D566">
            <v>393</v>
          </cell>
          <cell r="E566">
            <v>627</v>
          </cell>
        </row>
        <row r="567">
          <cell r="A567" t="str">
            <v>SWW-DNA-TRK</v>
          </cell>
          <cell r="B567" t="str">
            <v>Adds order tracking capabilities to the DNA software.</v>
          </cell>
          <cell r="C567">
            <v>308</v>
          </cell>
          <cell r="D567">
            <v>261</v>
          </cell>
          <cell r="E567">
            <v>418</v>
          </cell>
        </row>
        <row r="568">
          <cell r="A568" t="str">
            <v>SWW-G4-HVM</v>
          </cell>
          <cell r="B568" t="str">
            <v xml:space="preserve">G4 license to enable support for HVM200 and HVM100 for concurrent installation on up to 5 computers </v>
          </cell>
          <cell r="C568">
            <v>350</v>
          </cell>
          <cell r="D568">
            <v>297</v>
          </cell>
          <cell r="E568">
            <v>458</v>
          </cell>
        </row>
        <row r="569">
          <cell r="A569" t="str">
            <v>SWW-G4-HVM-6MO</v>
          </cell>
          <cell r="B569" t="str">
            <v>G4 license to enable support for HVM200 and HVM100 that expires in 6 months from first installation.  Allows installation on up to 5 concurrent computers.</v>
          </cell>
          <cell r="C569">
            <v>95</v>
          </cell>
          <cell r="D569">
            <v>95</v>
          </cell>
          <cell r="E569">
            <v>156</v>
          </cell>
        </row>
        <row r="570">
          <cell r="A570" t="str">
            <v>SWW-G4-SDK</v>
          </cell>
          <cell r="B570" t="str">
            <v>Software development kit for Model 831 and LxT sound level meters including support for Microsoft Windows and Linux.  Includes 8 hours technical support</v>
          </cell>
          <cell r="C570">
            <v>4000</v>
          </cell>
          <cell r="D570">
            <v>4000</v>
          </cell>
          <cell r="E570">
            <v>4000</v>
          </cell>
        </row>
        <row r="571">
          <cell r="A571" t="str">
            <v>SWW-G4-WINSDK</v>
          </cell>
          <cell r="B571" t="str">
            <v>Software development kit for Model 831 and LxT sound level meters including support for Microsoft Windows only.  Includes 2 hours technical support</v>
          </cell>
          <cell r="C571">
            <v>495</v>
          </cell>
          <cell r="D571">
            <v>495</v>
          </cell>
          <cell r="E571">
            <v>495</v>
          </cell>
        </row>
        <row r="572">
          <cell r="A572" t="str">
            <v>SWW-HVMgr</v>
          </cell>
          <cell r="B572" t="str">
            <v>Human vibration management software for vibration exposure risk assessment and management</v>
          </cell>
          <cell r="C572">
            <v>840</v>
          </cell>
          <cell r="D572">
            <v>672</v>
          </cell>
          <cell r="E572">
            <v>1008</v>
          </cell>
        </row>
        <row r="573">
          <cell r="A573" t="str">
            <v>SWW-UTILTY-G4</v>
          </cell>
          <cell r="B573" t="str">
            <v>Utility software for SoundTrack LxT and Model 831 sound level meter: download, upgrade, translate, print text reports or export to spreadsheet. CD with quick start guide</v>
          </cell>
          <cell r="C573">
            <v>19</v>
          </cell>
          <cell r="D573">
            <v>19</v>
          </cell>
          <cell r="E573">
            <v>19</v>
          </cell>
        </row>
        <row r="574">
          <cell r="A574" t="str">
            <v>SYS008</v>
          </cell>
          <cell r="B574" t="str">
            <v>Audiometric calibration system (824, AEC100, 1 in. pressure condenser microphone, and all related accessories, SWW-AUDIT, 824-AUD firmware).</v>
          </cell>
          <cell r="C574">
            <v>10391</v>
          </cell>
          <cell r="D574">
            <v>8832</v>
          </cell>
          <cell r="E574">
            <v>14131</v>
          </cell>
        </row>
        <row r="575">
          <cell r="A575" t="str">
            <v>SYS009</v>
          </cell>
          <cell r="B575" t="str">
            <v>Complete audiometer calibration system with artificial mastoid (824, AEC100, AMC493B, 1 in. pressure condenser microphone, all related accessories, 824-AUD firmware).</v>
          </cell>
          <cell r="C575">
            <v>11462</v>
          </cell>
          <cell r="D575">
            <v>9743</v>
          </cell>
          <cell r="E575">
            <v>15589</v>
          </cell>
        </row>
        <row r="576">
          <cell r="A576" t="str">
            <v>SYS010</v>
          </cell>
          <cell r="B576" t="str">
            <v>Audiometric calibration system (824, AEC201, 1/2 in.  pressure microphone, all related accessories, SWW-AUDIT, 824-AUD firmware).</v>
          </cell>
          <cell r="C576">
            <v>10391</v>
          </cell>
          <cell r="D576">
            <v>8832</v>
          </cell>
          <cell r="E576">
            <v>14131</v>
          </cell>
        </row>
        <row r="577">
          <cell r="A577" t="str">
            <v>SYS011</v>
          </cell>
          <cell r="B577" t="str">
            <v>Complete audiometer calibration system with artificial mastoid (824, AEC201, AMC493B, 1/2 in. pressure microphone, all related accessories, 824-AUD firmware).</v>
          </cell>
          <cell r="C577">
            <v>11462</v>
          </cell>
          <cell r="D577">
            <v>9743</v>
          </cell>
          <cell r="E577">
            <v>15589</v>
          </cell>
        </row>
        <row r="578">
          <cell r="A578" t="str">
            <v>TRP001</v>
          </cell>
          <cell r="B578" t="str">
            <v>Instrumentation tripod w/ADP032 preamp to tripod interface.</v>
          </cell>
          <cell r="C578">
            <v>108</v>
          </cell>
          <cell r="D578">
            <v>92</v>
          </cell>
          <cell r="E578">
            <v>147</v>
          </cell>
        </row>
        <row r="579">
          <cell r="A579" t="str">
            <v>TRP003</v>
          </cell>
          <cell r="B579" t="str">
            <v>Support tripod, maximum height 8ft, used in portable NMS systems.</v>
          </cell>
          <cell r="C579">
            <v>202</v>
          </cell>
          <cell r="D579">
            <v>181</v>
          </cell>
          <cell r="E579">
            <v>249</v>
          </cell>
        </row>
        <row r="580">
          <cell r="A580" t="str">
            <v>TRP012</v>
          </cell>
          <cell r="B580" t="str">
            <v>Arm to mount weather sensors to 17' tilt down tower (TRP011 and TRP019).</v>
          </cell>
          <cell r="C580">
            <v>303</v>
          </cell>
          <cell r="D580">
            <v>267</v>
          </cell>
          <cell r="E580">
            <v>363</v>
          </cell>
        </row>
        <row r="581">
          <cell r="A581" t="str">
            <v>TRP018</v>
          </cell>
          <cell r="B581" t="str">
            <v>Adjustable microphone stand (5/8 in thread) with adjustable boom. (Use with microphone preamplifier holder: ADP066, ADP067, or ADP068)</v>
          </cell>
          <cell r="C581">
            <v>134</v>
          </cell>
          <cell r="D581">
            <v>114</v>
          </cell>
          <cell r="E581">
            <v>177</v>
          </cell>
        </row>
        <row r="582">
          <cell r="A582" t="str">
            <v>TRP019</v>
          </cell>
          <cell r="B582" t="str">
            <v>Aluminum tilt-down pole, 17’. Use with EPS2116 or 426A12, EPS031 or EPS043. Requires concrete base, for mounting refer to instructions.</v>
          </cell>
          <cell r="C582">
            <v>2349</v>
          </cell>
          <cell r="D582">
            <v>1997</v>
          </cell>
          <cell r="E582">
            <v>2995</v>
          </cell>
        </row>
        <row r="583">
          <cell r="A583" t="str">
            <v>TRP020-06</v>
          </cell>
          <cell r="B583" t="str">
            <v>Portable Heavy Duty Tripod (6ft). Use with EPS2116 or 426A12, EPS031 or EPS043</v>
          </cell>
          <cell r="C583">
            <v>1793</v>
          </cell>
          <cell r="D583">
            <v>1434</v>
          </cell>
          <cell r="E583">
            <v>2048</v>
          </cell>
        </row>
        <row r="584">
          <cell r="A584" t="str">
            <v>TRP020-10</v>
          </cell>
          <cell r="B584" t="str">
            <v>Portable Heavy Duty Tripod (10ft). Use with EPS2116 or 426A12, EPS031 or EPS043.  Includes TRP020-KIT10</v>
          </cell>
          <cell r="C584">
            <v>2350</v>
          </cell>
          <cell r="D584">
            <v>1998</v>
          </cell>
          <cell r="E584">
            <v>2997</v>
          </cell>
        </row>
        <row r="585">
          <cell r="A585" t="str">
            <v>TRP020-15</v>
          </cell>
          <cell r="B585" t="str">
            <v>Portable Heavy Duty Tripod (15ft). Use with EPS2116 or 426A12, EPS031 or EPS043.   Includes TRP020-KIT15</v>
          </cell>
          <cell r="C585">
            <v>2624</v>
          </cell>
          <cell r="D585">
            <v>2230</v>
          </cell>
          <cell r="E585">
            <v>3345</v>
          </cell>
        </row>
        <row r="586">
          <cell r="A586" t="str">
            <v>TRP020-20</v>
          </cell>
          <cell r="B586" t="str">
            <v>Portable Heavy Duty Tripod (20ft). Use with EPS2116 or 426A12, EPS031 or EPS043.   Includes TRP020-KIT20</v>
          </cell>
          <cell r="C586">
            <v>2870</v>
          </cell>
          <cell r="D586">
            <v>2440</v>
          </cell>
          <cell r="E586">
            <v>3660</v>
          </cell>
        </row>
        <row r="587">
          <cell r="A587" t="str">
            <v>TRP020-KIT10</v>
          </cell>
          <cell r="B587" t="str">
            <v>Guy wire kit for 10 foot pole configuration</v>
          </cell>
          <cell r="C587">
            <v>650</v>
          </cell>
          <cell r="D587">
            <v>554</v>
          </cell>
          <cell r="E587">
            <v>720</v>
          </cell>
        </row>
        <row r="588">
          <cell r="A588" t="str">
            <v>TRP020-KIT15</v>
          </cell>
          <cell r="B588" t="str">
            <v>Guy wire kit for 15 foot pole configuration</v>
          </cell>
          <cell r="C588">
            <v>672</v>
          </cell>
          <cell r="D588">
            <v>572</v>
          </cell>
          <cell r="E588">
            <v>743</v>
          </cell>
        </row>
        <row r="589">
          <cell r="A589" t="str">
            <v>TRP020-KIT20</v>
          </cell>
          <cell r="B589" t="str">
            <v>Guy wire kit for 20 foot pole configuration</v>
          </cell>
          <cell r="C589">
            <v>741</v>
          </cell>
          <cell r="D589">
            <v>630</v>
          </cell>
          <cell r="E589">
            <v>820</v>
          </cell>
        </row>
        <row r="590">
          <cell r="A590" t="str">
            <v>TRP021</v>
          </cell>
          <cell r="B590" t="str">
            <v>Accessory mount for mounting weather sensors on the TRP020</v>
          </cell>
          <cell r="C590">
            <v>282</v>
          </cell>
          <cell r="D590">
            <v>226</v>
          </cell>
          <cell r="E590">
            <v>321</v>
          </cell>
        </row>
        <row r="591">
          <cell r="A591" t="str">
            <v>TRP023</v>
          </cell>
          <cell r="B591" t="str">
            <v>Speaker tripod for use with BAS001 and BAS003</v>
          </cell>
          <cell r="C591">
            <v>63</v>
          </cell>
          <cell r="D591">
            <v>50</v>
          </cell>
          <cell r="E591">
            <v>74</v>
          </cell>
        </row>
        <row r="592">
          <cell r="A592" t="str">
            <v>WS001</v>
          </cell>
          <cell r="B592" t="str">
            <v>3 1/2" diameter windscreen for 1/2" microphones.</v>
          </cell>
          <cell r="C592">
            <v>20</v>
          </cell>
          <cell r="D592">
            <v>17</v>
          </cell>
          <cell r="E592">
            <v>25</v>
          </cell>
        </row>
        <row r="593">
          <cell r="A593" t="str">
            <v>WS004-F</v>
          </cell>
          <cell r="B593" t="str">
            <v>Replacement WS004 foam windscreen insert.</v>
          </cell>
          <cell r="C593">
            <v>51</v>
          </cell>
          <cell r="D593">
            <v>43</v>
          </cell>
          <cell r="E593">
            <v>69</v>
          </cell>
        </row>
        <row r="594">
          <cell r="A594" t="str">
            <v>WS005</v>
          </cell>
          <cell r="B594" t="str">
            <v>Windscreen with bird spikes for random incidence and free-field microphones (PRM2100 and PRM2101)</v>
          </cell>
          <cell r="C594">
            <v>358</v>
          </cell>
          <cell r="D594">
            <v>304</v>
          </cell>
          <cell r="E594">
            <v>502</v>
          </cell>
        </row>
        <row r="595">
          <cell r="A595" t="str">
            <v>WS005-F</v>
          </cell>
          <cell r="B595" t="str">
            <v>Replacement WS005 foam windscreen insert (PRM2100 and PRM2101)</v>
          </cell>
          <cell r="C595">
            <v>53</v>
          </cell>
          <cell r="D595">
            <v>46</v>
          </cell>
          <cell r="E595">
            <v>73</v>
          </cell>
        </row>
        <row r="596">
          <cell r="A596" t="str">
            <v>WS006</v>
          </cell>
          <cell r="B596" t="str">
            <v>2 1/2 in length windscreen for 3/8 in. MPR001 microphone on Spark dosimeter</v>
          </cell>
          <cell r="C596">
            <v>10</v>
          </cell>
          <cell r="D596">
            <v>9</v>
          </cell>
          <cell r="E596">
            <v>14</v>
          </cell>
        </row>
        <row r="597">
          <cell r="A597" t="str">
            <v>WS009</v>
          </cell>
          <cell r="B597" t="str">
            <v>Replacement windscreen and bird spikes for 426A12 and EPS2106/8</v>
          </cell>
          <cell r="C597">
            <v>236</v>
          </cell>
          <cell r="D597">
            <v>201</v>
          </cell>
          <cell r="E597">
            <v>320</v>
          </cell>
        </row>
        <row r="598">
          <cell r="A598" t="str">
            <v>WS009-F</v>
          </cell>
          <cell r="B598" t="str">
            <v>Foam insert for WS009 on 426A12 and EPS2106/8</v>
          </cell>
          <cell r="C598">
            <v>57</v>
          </cell>
          <cell r="D598">
            <v>49</v>
          </cell>
          <cell r="E598">
            <v>67</v>
          </cell>
        </row>
        <row r="599">
          <cell r="A599" t="str">
            <v>WS011</v>
          </cell>
          <cell r="B599" t="str">
            <v>Replacement windscreen for EPS2116</v>
          </cell>
          <cell r="C599">
            <v>54</v>
          </cell>
          <cell r="D599">
            <v>45</v>
          </cell>
          <cell r="E599">
            <v>76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 XDP Form"/>
      <sheetName val="LD Intl pricing"/>
    </sheetNames>
    <sheetDataSet>
      <sheetData sheetId="0"/>
      <sheetData sheetId="1">
        <row r="2">
          <cell r="A2" t="str">
            <v>2221</v>
          </cell>
          <cell r="B2" t="str">
            <v>Single channel power and amplification for precision mic, 7-pin LEMO input, internal batteries, 0 and 200 V polarization, flat (Z), A or C-WT, 0 to 50 dB gain range.</v>
          </cell>
          <cell r="C2">
            <v>1221</v>
          </cell>
          <cell r="D2">
            <v>1806</v>
          </cell>
        </row>
        <row r="3">
          <cell r="A3">
            <v>2520</v>
          </cell>
          <cell r="B3" t="str">
            <v>1/4 in free-field, condenser microphone, typical sensitivity = 3.7 mV/Pa. 200 VDC polarization</v>
          </cell>
          <cell r="C3">
            <v>1020</v>
          </cell>
          <cell r="D3">
            <v>1280</v>
          </cell>
        </row>
        <row r="4">
          <cell r="A4">
            <v>2530</v>
          </cell>
          <cell r="B4" t="str">
            <v>1/4 in random incidence, condenser microphone, typical sensitivity = 1.3 mV/Pa. 200 VDC polarization</v>
          </cell>
          <cell r="C4">
            <v>1020</v>
          </cell>
          <cell r="D4">
            <v>1340</v>
          </cell>
        </row>
        <row r="5">
          <cell r="A5">
            <v>2540</v>
          </cell>
          <cell r="B5" t="str">
            <v>1/2 in free field, condenser microphone, typical sensitivity = 14 mV/Pa. 200 VDC polarization</v>
          </cell>
          <cell r="C5">
            <v>632</v>
          </cell>
          <cell r="D5">
            <v>1012</v>
          </cell>
        </row>
        <row r="6">
          <cell r="A6">
            <v>2541</v>
          </cell>
          <cell r="B6" t="str">
            <v>1/2 in free field, high sensitivity, condenser microphone, typical sensitivity = 45 mV/Pa , 200 VDC polarization</v>
          </cell>
          <cell r="C6">
            <v>632</v>
          </cell>
          <cell r="D6">
            <v>1012</v>
          </cell>
        </row>
        <row r="7">
          <cell r="A7">
            <v>2559</v>
          </cell>
          <cell r="B7" t="str">
            <v>1/2 in random incidence, condenser microphone, typical sensitivity = 12 mV/Pa. 200 VDC polarization</v>
          </cell>
          <cell r="C7">
            <v>632</v>
          </cell>
          <cell r="D7">
            <v>1012</v>
          </cell>
        </row>
        <row r="8">
          <cell r="A8">
            <v>2560</v>
          </cell>
          <cell r="B8" t="str">
            <v>1/2 in random incidence condenser microphone, typical sensitivity = 45 mV/Pa. 200 VDC polarization</v>
          </cell>
          <cell r="C8">
            <v>632</v>
          </cell>
          <cell r="D8">
            <v>1012</v>
          </cell>
        </row>
        <row r="9">
          <cell r="A9" t="str">
            <v>2565</v>
          </cell>
          <cell r="B9" t="str">
            <v>1/2 in random incidence condenser microphone for use with 426A12</v>
          </cell>
          <cell r="C9">
            <v>632</v>
          </cell>
          <cell r="D9">
            <v>1012</v>
          </cell>
        </row>
        <row r="10">
          <cell r="A10">
            <v>2570</v>
          </cell>
          <cell r="B10" t="str">
            <v>1 in free-field, condenser microphone, typical sensitivity = 51 mV/Pa. 200 VDC polarization</v>
          </cell>
          <cell r="C10">
            <v>960</v>
          </cell>
          <cell r="D10">
            <v>1422</v>
          </cell>
        </row>
        <row r="11">
          <cell r="A11">
            <v>2575</v>
          </cell>
          <cell r="B11" t="str">
            <v>1 in random response, condenser microphone, typical sensitivity = 46 mV/Pa. 200 VDC polarization</v>
          </cell>
          <cell r="C11">
            <v>960</v>
          </cell>
          <cell r="D11">
            <v>1422</v>
          </cell>
        </row>
        <row r="12">
          <cell r="A12">
            <v>2630</v>
          </cell>
          <cell r="B12" t="str">
            <v>1/4" random incidence, side vented, condenser microphone, typical sensitivity = 1.3mV/Pa. 200 VDC polarization.</v>
          </cell>
          <cell r="C12">
            <v>1151</v>
          </cell>
          <cell r="D12">
            <v>1840</v>
          </cell>
        </row>
        <row r="13">
          <cell r="A13" t="str">
            <v>426E01</v>
          </cell>
          <cell r="B13" t="str">
            <v>ICP microphone preamplifier 1/2" to be used with prepolarized condenser microphone.</v>
          </cell>
          <cell r="C13">
            <v>357</v>
          </cell>
          <cell r="D13">
            <v>571</v>
          </cell>
        </row>
        <row r="14">
          <cell r="A14" t="str">
            <v>375B02</v>
          </cell>
          <cell r="B14" t="str">
            <v>1/2" prepolarized free-field microphone Electret Class-2, typical sensitivity= 35.5 mV/Pa (±3 dB), 5 Hz to 20 kHz (± 3 dB).</v>
          </cell>
          <cell r="C14">
            <v>421</v>
          </cell>
          <cell r="D14">
            <v>581</v>
          </cell>
        </row>
        <row r="15">
          <cell r="A15" t="str">
            <v>377A06</v>
          </cell>
          <cell r="B15" t="str">
            <v>1/2 in Free-Field, Prepolarized, 12.5 mV/Pa Microphone</v>
          </cell>
          <cell r="C15">
            <v>637</v>
          </cell>
          <cell r="D15">
            <v>1019</v>
          </cell>
        </row>
        <row r="16">
          <cell r="A16" t="str">
            <v>377A12</v>
          </cell>
          <cell r="B16" t="str">
            <v>1/4" pressure, prepolarized condenser microphone typical sensitivity= 0.25 mV/Pa (±3 dB), 4 Hz to 20 kHz (±2 dB).</v>
          </cell>
          <cell r="C16">
            <v>773</v>
          </cell>
          <cell r="D16">
            <v>1237</v>
          </cell>
        </row>
        <row r="17">
          <cell r="A17" t="str">
            <v>377A15</v>
          </cell>
          <cell r="B17" t="str">
            <v>1 in pressure response, prepolarized condenser microphone, typical sensitivity = 50 mV/Pa</v>
          </cell>
          <cell r="C17">
            <v>765</v>
          </cell>
          <cell r="D17">
            <v>1224</v>
          </cell>
        </row>
        <row r="18">
          <cell r="A18" t="str">
            <v>377B02</v>
          </cell>
          <cell r="B18" t="str">
            <v>1/2" free-field, prepolarized condenser microphone, typical sensitivity= 50 mV/Pa (±1.5 dB), 3.15 Hz to 20 kHz (±2 dB).</v>
          </cell>
          <cell r="C18">
            <v>552</v>
          </cell>
          <cell r="D18">
            <v>883</v>
          </cell>
        </row>
        <row r="19">
          <cell r="A19" t="str">
            <v>377B11</v>
          </cell>
          <cell r="B19" t="str">
            <v>1/2" pressure, prepolarized condenser microphone typical sensitivity= 50 mV/Pa (±1.5 dB), 3.15 Hz to 10 kHz (±2 dB).</v>
          </cell>
          <cell r="C19">
            <v>637</v>
          </cell>
          <cell r="D19">
            <v>1019</v>
          </cell>
        </row>
        <row r="20">
          <cell r="A20" t="str">
            <v>377C01</v>
          </cell>
          <cell r="B20" t="str">
            <v>1/4" free-field, prepolarized condenser microphone, typical sensitivity= 2 mV/Pa (±3 dB), 5.4 Hz to 80 kHz (± 2 dB).</v>
          </cell>
          <cell r="C20">
            <v>688</v>
          </cell>
          <cell r="D20">
            <v>1101</v>
          </cell>
        </row>
        <row r="21">
          <cell r="A21" t="str">
            <v>377C10</v>
          </cell>
          <cell r="B21" t="str">
            <v>1/4" pressure, prepolarized condenser microphone typical sensitivity= 1.0 mV/Pa (±3 dB), 4 Hz to 70 kHz (±2 dB).</v>
          </cell>
          <cell r="C21">
            <v>688</v>
          </cell>
          <cell r="D21">
            <v>1101</v>
          </cell>
        </row>
        <row r="22">
          <cell r="A22" t="str">
            <v>377C13</v>
          </cell>
          <cell r="B22" t="str">
            <v>1/2" pressure, prepolarized condenser microphone typical sensitivity= 12.5 mV/Pa (±2 dB), 4 Hz to 12.5 kHz (±1 dB).</v>
          </cell>
          <cell r="C22">
            <v>637</v>
          </cell>
          <cell r="D22">
            <v>1019</v>
          </cell>
        </row>
        <row r="23">
          <cell r="A23" t="str">
            <v>377C20</v>
          </cell>
          <cell r="B23" t="str">
            <v>1/2" random Incidence, prepolarized condenser microphone 50 mV/Pa (±1.5 dB), 3.15 to 16 kHz (±2 dB).</v>
          </cell>
          <cell r="C23">
            <v>637</v>
          </cell>
          <cell r="D23">
            <v>1019</v>
          </cell>
        </row>
        <row r="24">
          <cell r="A24" t="str">
            <v>378B02</v>
          </cell>
          <cell r="B24" t="str">
            <v>1/2" prepolarized free-field condenser microphone, 50 mV/Pa (±1.5 dB), 3.15 Hz - 20 kHz (±2 dB) with 1/2" ICP preamplifier (426E01) and TEDS</v>
          </cell>
          <cell r="C24">
            <v>756</v>
          </cell>
          <cell r="D24">
            <v>1210</v>
          </cell>
        </row>
        <row r="25">
          <cell r="A25" t="str">
            <v>378C20</v>
          </cell>
          <cell r="B25" t="str">
            <v>1/2" prepolarized random-incidence condenser microphone, 50 mV/Pa (±1.5 dB), 3.15 Hz - 12.5 kHz (±2 dB) with 1/2" ICP preamplifier (426E01) and TEDS.</v>
          </cell>
          <cell r="C25">
            <v>952</v>
          </cell>
          <cell r="D25">
            <v>1523</v>
          </cell>
        </row>
        <row r="26">
          <cell r="A26" t="str">
            <v>394C06</v>
          </cell>
          <cell r="B26" t="str">
            <v>Handheld shaker, 1g at 159.2 Hz (for up to 210 grams total weight of sensor, cable and mtg. accessories).</v>
          </cell>
          <cell r="C26">
            <v>1489</v>
          </cell>
          <cell r="D26">
            <v>2383</v>
          </cell>
        </row>
        <row r="27">
          <cell r="A27" t="str">
            <v>426A12</v>
          </cell>
          <cell r="B27" t="str">
            <v>Permanent outdoor preamplifier with electrostatic actuator, humidity reading, TEDS and supporting externally and pre-polarized microphones. (MIC not included)</v>
          </cell>
          <cell r="C27">
            <v>4580</v>
          </cell>
          <cell r="D27">
            <v>5725</v>
          </cell>
        </row>
        <row r="28">
          <cell r="A28" t="str">
            <v>426A12-FF</v>
          </cell>
          <cell r="B28" t="str">
            <v>Permanent outdoor preamplifier with electrostatic actuator, humidity reading, TEDS, for externally and pre-polarized microphones includes Free-field Microphone</v>
          </cell>
          <cell r="C28">
            <v>5037</v>
          </cell>
          <cell r="D28">
            <v>6296</v>
          </cell>
        </row>
        <row r="29">
          <cell r="A29" t="str">
            <v>426A12-NPT</v>
          </cell>
          <cell r="B29" t="str">
            <v>Connecting pipe for 426A12 onto TRP011, TRP019 or TRP20 (1½”x27” ISO 228-1 to NPT thread adapter)</v>
          </cell>
          <cell r="C29">
            <v>150</v>
          </cell>
          <cell r="D29">
            <v>240</v>
          </cell>
        </row>
        <row r="30">
          <cell r="A30" t="str">
            <v>426A12-RI</v>
          </cell>
          <cell r="B30" t="str">
            <v>Permanent outdoor preamplifier with electrostatic actuator, humidity reading, TEDS, for externally and pre-polarized microphones, includes Random Incidence microphone</v>
          </cell>
          <cell r="C30">
            <v>5037</v>
          </cell>
          <cell r="D30">
            <v>6296</v>
          </cell>
        </row>
        <row r="31">
          <cell r="A31" t="str">
            <v>426B02</v>
          </cell>
          <cell r="B31" t="str">
            <v>In-line analog A-weighting filter (for ICP preamps (Type 1) requires 4 mA current supply, min.)</v>
          </cell>
          <cell r="C31">
            <v>263</v>
          </cell>
          <cell r="D31">
            <v>421</v>
          </cell>
        </row>
        <row r="32">
          <cell r="A32" t="str">
            <v>426B03</v>
          </cell>
          <cell r="B32" t="str">
            <v>ICP microphone preamplifier 1/4" to be used with prepolarized condenser microphone.</v>
          </cell>
          <cell r="C32">
            <v>476</v>
          </cell>
          <cell r="D32">
            <v>762</v>
          </cell>
        </row>
        <row r="33">
          <cell r="A33" t="str">
            <v>703P</v>
          </cell>
          <cell r="B33" t="str">
            <v xml:space="preserve">Type 2 Noise Dosimeter 703P with case (CCS018), windscreen (WS006), microphone assembly (MPR001) and microphone clip. </v>
          </cell>
          <cell r="C33">
            <v>895</v>
          </cell>
          <cell r="D33">
            <v>1432</v>
          </cell>
        </row>
        <row r="34">
          <cell r="A34" t="str">
            <v>703P-ATEX</v>
          </cell>
          <cell r="B34" t="str">
            <v>Type 2 Noise Dosimeter 703P-ATEX with case (CCS027), windscreen (WS006), microphone assembly (MPR001-ATEX) and microphone clip.</v>
          </cell>
          <cell r="C34">
            <v>1024</v>
          </cell>
          <cell r="D34">
            <v>1638</v>
          </cell>
        </row>
        <row r="35">
          <cell r="A35" t="str">
            <v>703P-ATEX-PK1</v>
          </cell>
          <cell r="B35" t="str">
            <v>1x 703P-ATEX with Blaze software, incl. DVX010 USB to PC connection.</v>
          </cell>
          <cell r="C35">
            <v>1281</v>
          </cell>
          <cell r="D35">
            <v>1707</v>
          </cell>
        </row>
        <row r="36">
          <cell r="A36" t="str">
            <v>703P-ATEX-PK2</v>
          </cell>
          <cell r="B36" t="str">
            <v>1x 703P-ATEX with Blaze software, case (CCS021) and calibrator (CAL150), incl. DVX010 USB to PC connection.</v>
          </cell>
          <cell r="C36">
            <v>1609</v>
          </cell>
          <cell r="D36">
            <v>2160</v>
          </cell>
        </row>
        <row r="37">
          <cell r="A37" t="str">
            <v>703P-PK1</v>
          </cell>
          <cell r="B37" t="str">
            <v>1x 703P with Blaze software, incl. DVX010 USB to PC connection.</v>
          </cell>
          <cell r="C37">
            <v>1281</v>
          </cell>
          <cell r="D37">
            <v>1707</v>
          </cell>
        </row>
        <row r="38">
          <cell r="A38" t="str">
            <v>703P-PK2</v>
          </cell>
          <cell r="B38" t="str">
            <v>1x 703P with Blaze software, case (CCS021) and calibrator (CAL150), incl. DVX010 USB to PC connection.</v>
          </cell>
          <cell r="C38">
            <v>1609</v>
          </cell>
          <cell r="D38">
            <v>2160</v>
          </cell>
        </row>
        <row r="39">
          <cell r="A39" t="str">
            <v>703P-PK3</v>
          </cell>
          <cell r="B39" t="str">
            <v>5x 703P with Blaze software, incl. DVX010 USB to PC connection.</v>
          </cell>
          <cell r="C39">
            <v>4869</v>
          </cell>
          <cell r="D39">
            <v>6658</v>
          </cell>
        </row>
        <row r="40">
          <cell r="A40" t="str">
            <v>703P-PK4</v>
          </cell>
          <cell r="B40" t="str">
            <v>5x 703P with Blaze software, case (CCS019) and calibrator (CAL150), incl. DVX010 USB to PC connection.</v>
          </cell>
          <cell r="C40">
            <v>5095</v>
          </cell>
          <cell r="D40">
            <v>6973</v>
          </cell>
        </row>
        <row r="41">
          <cell r="A41" t="str">
            <v>703P-PK5</v>
          </cell>
          <cell r="B41" t="str">
            <v>4x 703P, 1x 706RC with Blaze software, case (CCS019) and calibrator (CAL150), incl. DVX010 USB to PC connection.</v>
          </cell>
          <cell r="C41">
            <v>5300</v>
          </cell>
          <cell r="D41">
            <v>7358</v>
          </cell>
        </row>
        <row r="42">
          <cell r="A42" t="str">
            <v>705P</v>
          </cell>
          <cell r="B42" t="str">
            <v>Type 2 noise dosimeter 705P, windscreen (WS006), microphone assembly (MPR001) and microphone clip.</v>
          </cell>
          <cell r="C42">
            <v>1125</v>
          </cell>
          <cell r="D42">
            <v>1553</v>
          </cell>
        </row>
        <row r="43">
          <cell r="A43" t="str">
            <v>705P-ATEX</v>
          </cell>
          <cell r="B43" t="str">
            <v>Type 2 Noise Dosimeter 705P-ATEX, windscreen (WS006), microphone assembly (MPR001-ATEX) and microphone clip.</v>
          </cell>
          <cell r="C43">
            <v>1215</v>
          </cell>
          <cell r="D43">
            <v>1553</v>
          </cell>
        </row>
        <row r="44">
          <cell r="A44" t="str">
            <v>705P-ATEX-PK1</v>
          </cell>
          <cell r="B44" t="str">
            <v>1x 705P-ATEX with Blaze software, incl. DVX010 USB to PC connection.</v>
          </cell>
          <cell r="C44">
            <v>1486</v>
          </cell>
          <cell r="D44">
            <v>1990</v>
          </cell>
        </row>
        <row r="45">
          <cell r="A45" t="str">
            <v>705P-ATEX-PK2</v>
          </cell>
          <cell r="B45" t="str">
            <v>1x 705P-ATEX with Blaze software, case (CCS022) and calibrator (CAL150), incl. DVX010 USB to PC connection.</v>
          </cell>
          <cell r="C45">
            <v>1679</v>
          </cell>
          <cell r="D45">
            <v>2254</v>
          </cell>
        </row>
        <row r="46">
          <cell r="A46" t="str">
            <v>705P-ATEX-PK3</v>
          </cell>
          <cell r="B46" t="str">
            <v>5x 705P-ATEX with Blaze software, incl. DVX010 USB to PC connection.</v>
          </cell>
          <cell r="C46">
            <v>5760</v>
          </cell>
          <cell r="D46">
            <v>7776</v>
          </cell>
        </row>
        <row r="47">
          <cell r="A47" t="str">
            <v>705P-ATEX-PK4</v>
          </cell>
          <cell r="B47" t="str">
            <v>5x 705P-ATEX with Blaze software, case (CCS023) and calibrator (CAL150), incl. DVX010 USB to PC connection.</v>
          </cell>
          <cell r="C47">
            <v>6030</v>
          </cell>
          <cell r="D47">
            <v>8140</v>
          </cell>
        </row>
        <row r="48">
          <cell r="A48" t="str">
            <v>705P-PK1</v>
          </cell>
          <cell r="B48" t="str">
            <v>1x 705P with Blaze software, incl. DVX010 USB to PC connection.</v>
          </cell>
          <cell r="C48">
            <v>1486</v>
          </cell>
          <cell r="D48">
            <v>1990</v>
          </cell>
        </row>
        <row r="49">
          <cell r="A49" t="str">
            <v>705P-PK2</v>
          </cell>
          <cell r="B49" t="str">
            <v>1x 705P with Blaze software, case (CCS022) and calibrator (CAL150), incl. DVX010 USB to PC connection.</v>
          </cell>
          <cell r="C49">
            <v>1679</v>
          </cell>
          <cell r="D49">
            <v>2254</v>
          </cell>
        </row>
        <row r="50">
          <cell r="A50" t="str">
            <v>705P-PK3</v>
          </cell>
          <cell r="B50" t="str">
            <v>5x 705P with Blaze software, incl. DVX010 USB to PC connection.</v>
          </cell>
          <cell r="C50">
            <v>5550</v>
          </cell>
          <cell r="D50">
            <v>7776</v>
          </cell>
        </row>
        <row r="51">
          <cell r="A51" t="str">
            <v>705P-PK4</v>
          </cell>
          <cell r="B51" t="str">
            <v>5x 705P with Blaze software, case (CCS023) and calibrator (CAL150), incl. DVX010 USB to PC connection.</v>
          </cell>
          <cell r="C51">
            <v>5970</v>
          </cell>
          <cell r="D51">
            <v>8140</v>
          </cell>
        </row>
        <row r="52">
          <cell r="A52" t="str">
            <v>705P-PK5</v>
          </cell>
          <cell r="B52" t="str">
            <v>4x 705P, 1x 706RC with Blaze software, case (CCS023) and calibrator (CAL150), incl. DVX010 USB to PC connection</v>
          </cell>
          <cell r="C52">
            <v>6120</v>
          </cell>
          <cell r="D52">
            <v>8262</v>
          </cell>
        </row>
        <row r="53">
          <cell r="A53" t="str">
            <v>705P-PK6</v>
          </cell>
          <cell r="B53" t="str">
            <v>5x 705P, 1x 706RC with Blaze software, case (CCS023), and calibrator (CAL150) incl. DVX010 USB to PC connection.</v>
          </cell>
          <cell r="C53">
            <v>6967</v>
          </cell>
          <cell r="D53">
            <v>9842</v>
          </cell>
        </row>
        <row r="54">
          <cell r="A54" t="str">
            <v>705P-PK7</v>
          </cell>
          <cell r="B54" t="str">
            <v>10x 705P with Blaze software, case (CCS024) and calibrator (CAL150), incl. DVX010 USB to PC connection.</v>
          </cell>
          <cell r="C54">
            <v>11200</v>
          </cell>
          <cell r="D54">
            <v>15795</v>
          </cell>
        </row>
        <row r="55">
          <cell r="A55" t="str">
            <v>705P-PK8</v>
          </cell>
          <cell r="B55" t="str">
            <v>10x 705P, 1x 706RC with Blaze software, case (CCS024) and calibrator (CAL150), incl. DVX010 USB to PC connection.</v>
          </cell>
          <cell r="C55">
            <v>12040</v>
          </cell>
          <cell r="D55">
            <v>17618</v>
          </cell>
        </row>
        <row r="56">
          <cell r="A56" t="str">
            <v>706RC</v>
          </cell>
          <cell r="B56" t="str">
            <v xml:space="preserve">Type 2 SLM/noise dosimeter 706RC with case (CCS018), windscreen (WS006), microphone assembly (MPR001) and microphone clip. </v>
          </cell>
          <cell r="C56">
            <v>1175</v>
          </cell>
          <cell r="D56">
            <v>1663</v>
          </cell>
        </row>
        <row r="57">
          <cell r="A57" t="str">
            <v>706RC-ATEX</v>
          </cell>
          <cell r="B57" t="str">
            <v>Type 2 SLM/Noise Dosimeter 706RC-ATEX with case (CCS027), windscreen (WS006), microphone assembly (MPR001-ATEX) and microphone clip.</v>
          </cell>
          <cell r="C57">
            <v>1204</v>
          </cell>
          <cell r="D57">
            <v>1663</v>
          </cell>
        </row>
        <row r="58">
          <cell r="A58" t="str">
            <v>706RC-ATEX-PK1</v>
          </cell>
          <cell r="B58" t="str">
            <v>1x 706RC-ATEX with Blaze Software, incl. DVX010 USB to PC connection.</v>
          </cell>
          <cell r="C58">
            <v>1589</v>
          </cell>
          <cell r="D58">
            <v>2131</v>
          </cell>
        </row>
        <row r="59">
          <cell r="A59" t="str">
            <v>706RC-ATEX-PK2</v>
          </cell>
          <cell r="B59" t="str">
            <v>1x 706RC-ATEX with Blaze Software, case (CCS021) and calibrator (CAL150), incl. DVX010 USB to PC connection.</v>
          </cell>
          <cell r="C59">
            <v>1845</v>
          </cell>
          <cell r="D59">
            <v>2485</v>
          </cell>
        </row>
        <row r="60">
          <cell r="A60" t="str">
            <v>706RC-ATEX-PK4</v>
          </cell>
          <cell r="B60" t="str">
            <v>5x 706RC-ATEX with Blaze software, case (CCS019) and calibrator (CAL150), incl. DVX010 USB to PC connection.</v>
          </cell>
          <cell r="C60">
            <v>6601</v>
          </cell>
          <cell r="D60">
            <v>9063</v>
          </cell>
        </row>
        <row r="61">
          <cell r="A61" t="str">
            <v>706RC-PK1</v>
          </cell>
          <cell r="B61" t="str">
            <v>1x 706RC with Blaze Software, incl. DVX010 USB to PC connection.</v>
          </cell>
          <cell r="C61">
            <v>1589</v>
          </cell>
          <cell r="D61">
            <v>2131</v>
          </cell>
        </row>
        <row r="62">
          <cell r="A62" t="str">
            <v>706RC-PK2</v>
          </cell>
          <cell r="B62" t="str">
            <v>1x 706RC with Blaze Software, case (CCS021) and calibrator (CAL150), incl. DVX010 USB to PC connection.</v>
          </cell>
          <cell r="C62">
            <v>1845</v>
          </cell>
          <cell r="D62">
            <v>2485</v>
          </cell>
        </row>
        <row r="63">
          <cell r="A63" t="str">
            <v>706RC-PK4</v>
          </cell>
          <cell r="B63" t="str">
            <v>5x 706RC with Blaze software, case (CCS019) and calibrator (CAL150), incl. DVX010 USB to PC connection.</v>
          </cell>
          <cell r="C63">
            <v>6601</v>
          </cell>
          <cell r="D63">
            <v>9063</v>
          </cell>
        </row>
        <row r="64">
          <cell r="A64">
            <v>824</v>
          </cell>
          <cell r="B64" t="str">
            <v xml:space="preserve">Type 1 sound level meter. Incl preamp (PRM902), access (824-ACC), 2MB memory, firmware modules 824-ISM, 824-SSA, 824-LOG and SWW-824-UTIL software. without microphone. </v>
          </cell>
          <cell r="C64">
            <v>5050</v>
          </cell>
          <cell r="D64">
            <v>7480</v>
          </cell>
        </row>
        <row r="65">
          <cell r="A65" t="str">
            <v>824-ACC</v>
          </cell>
          <cell r="B65" t="str">
            <v>824 Accessory kit: carrying case w/ foam (CCS001), CBL006, CBL042, EXA010, BAT010, WS001, AM814.06 and PSA027</v>
          </cell>
          <cell r="C65">
            <v>613</v>
          </cell>
          <cell r="D65">
            <v>979</v>
          </cell>
        </row>
        <row r="66">
          <cell r="A66" t="str">
            <v>824-AUD</v>
          </cell>
          <cell r="B66" t="str">
            <v xml:space="preserve">Audiometer calibration firmware option for the System 824. </v>
          </cell>
          <cell r="C66">
            <v>1826</v>
          </cell>
          <cell r="D66">
            <v>2920</v>
          </cell>
        </row>
        <row r="67">
          <cell r="A67" t="str">
            <v>824-LOG</v>
          </cell>
          <cell r="B67" t="str">
            <v xml:space="preserve">Adds LOG firmware option for logging incl. 'Any Data' (simultaneous S, F, I detectors and A, C, and Flat weighting.) </v>
          </cell>
          <cell r="C67">
            <v>1292</v>
          </cell>
          <cell r="D67">
            <v>2066</v>
          </cell>
        </row>
        <row r="68">
          <cell r="A68" t="str">
            <v>824S</v>
          </cell>
          <cell r="B68" t="str">
            <v xml:space="preserve">Type 1 sound level meter. Incl preamp (PRM902), windscreen (WS001), accessories (824S-ACC). Firmware module 824-ISM and SWW-824-UTIL software. Microphone not included. </v>
          </cell>
          <cell r="C68">
            <v>3226</v>
          </cell>
          <cell r="D68">
            <v>5162</v>
          </cell>
        </row>
        <row r="69">
          <cell r="A69" t="str">
            <v>824S-2541</v>
          </cell>
          <cell r="B69" t="str">
            <v>Type 1 sound level meter. Includes 2541, preamp (PRM902), Accessories (824S-ACC). Firmware module 824-ISM and SWW-824-UTIL software</v>
          </cell>
          <cell r="C69">
            <v>3596</v>
          </cell>
          <cell r="D69">
            <v>5754</v>
          </cell>
        </row>
        <row r="70">
          <cell r="A70" t="str">
            <v>824S-ACC</v>
          </cell>
          <cell r="B70" t="str">
            <v>824 Accessory kit: CBL006, BAT010, WS001, AM814.06 and PSA027</v>
          </cell>
          <cell r="C70">
            <v>195</v>
          </cell>
          <cell r="D70">
            <v>269</v>
          </cell>
        </row>
        <row r="71">
          <cell r="A71" t="str">
            <v>824-SSA</v>
          </cell>
          <cell r="B71" t="str">
            <v>Sound Spectrum Analyzer module for the 824. Incl the 'Any Data' (simultaneous S, F, I detectors and A, C, and Flat freq weighting)</v>
          </cell>
          <cell r="C71">
            <v>1292</v>
          </cell>
          <cell r="D71">
            <v>2066</v>
          </cell>
        </row>
        <row r="72">
          <cell r="A72">
            <v>831</v>
          </cell>
          <cell r="B72" t="str">
            <v>Model 831 sound level meter for Environmental / Community Noise including AnyData and Voice Annotation, without microphone or preamplifier .</v>
          </cell>
          <cell r="C72">
            <v>1886</v>
          </cell>
          <cell r="D72">
            <v>2947</v>
          </cell>
        </row>
        <row r="73">
          <cell r="A73" t="str">
            <v>831-ACC</v>
          </cell>
          <cell r="B73" t="str">
            <v>Accessory kit for Model 831 sound level meter, which includes case (831-CCS), battery (4-AA), power supply w/ USB cable (PSA029) and windscreen (WS001).</v>
          </cell>
          <cell r="C73">
            <v>252</v>
          </cell>
          <cell r="D73">
            <v>403</v>
          </cell>
        </row>
        <row r="74">
          <cell r="A74" t="str">
            <v>831-BDOOR</v>
          </cell>
          <cell r="B74" t="str">
            <v>831 replacement battery door</v>
          </cell>
          <cell r="C74">
            <v>12</v>
          </cell>
          <cell r="D74">
            <v>17</v>
          </cell>
        </row>
        <row r="75">
          <cell r="A75" t="str">
            <v>831-BDOOR-LNE</v>
          </cell>
          <cell r="B75" t="str">
            <v>831 replacement battery door for France with LNE back label</v>
          </cell>
          <cell r="C75">
            <v>21</v>
          </cell>
          <cell r="D75">
            <v>34</v>
          </cell>
        </row>
        <row r="76">
          <cell r="A76" t="str">
            <v>831C</v>
          </cell>
          <cell r="B76" t="str">
            <v>SoundAdvisor model 831C class 1 sound level meter without microphone or preamplifier</v>
          </cell>
          <cell r="C76">
            <v>1834</v>
          </cell>
          <cell r="D76">
            <v>2947</v>
          </cell>
        </row>
        <row r="77">
          <cell r="A77" t="str">
            <v>831C-ACC</v>
          </cell>
          <cell r="B77" t="str">
            <v>Accessory kit for SoundAdvisor model 831C sound level meter, which includes case (831-CCS), batteries (4-AA), power supply w/ USB cable (PSA029), WiFi dongle (DVX014), and windscreen (WS001)</v>
          </cell>
          <cell r="C77">
            <v>241</v>
          </cell>
          <cell r="D77">
            <v>386</v>
          </cell>
        </row>
        <row r="78">
          <cell r="A78" t="str">
            <v>831C-BDOOR</v>
          </cell>
          <cell r="B78" t="str">
            <v>831C replacement battery door</v>
          </cell>
          <cell r="C78">
            <v>12</v>
          </cell>
          <cell r="D78">
            <v>17</v>
          </cell>
        </row>
        <row r="79">
          <cell r="A79" t="str">
            <v>831-CCS</v>
          </cell>
          <cell r="B79" t="str">
            <v>Hard shell case for Model 831 Sound Level Meter</v>
          </cell>
          <cell r="C79">
            <v>183</v>
          </cell>
          <cell r="D79">
            <v>295</v>
          </cell>
        </row>
        <row r="80">
          <cell r="A80" t="str">
            <v>831C-ELA</v>
          </cell>
          <cell r="B80" t="str">
            <v>Upgrade for SoundAdvisor model 831C sound level meter. Exceedance based logging analysis with event, interval and daily histories.</v>
          </cell>
          <cell r="C80">
            <v>570</v>
          </cell>
          <cell r="D80">
            <v>941</v>
          </cell>
        </row>
        <row r="81">
          <cell r="A81" t="str">
            <v>831C-ENV</v>
          </cell>
          <cell r="B81" t="str">
            <v>SoundAdvisor model 831C class 1 sound level meter base kit for env noise. Includes EPS2116, PRM2103-FF, CBL208-20, PSA032 and firmware options 831C-LOG, 831C-OB3, 831C-ELA, 831C-SR &amp; 831C-SW</v>
          </cell>
          <cell r="C81">
            <v>5290</v>
          </cell>
          <cell r="D81">
            <v>8464</v>
          </cell>
        </row>
        <row r="82">
          <cell r="A82" t="str">
            <v>831C-FF</v>
          </cell>
          <cell r="B82" t="str">
            <v>SoundAdvisor model 831C class 1 sound level meter with free-field pre-polarized precision condenser microphone (50mV/Pa), preamplifier (PRM831), accessory kit (831C-ACC)</v>
          </cell>
          <cell r="C82">
            <v>2953</v>
          </cell>
          <cell r="D82">
            <v>4725</v>
          </cell>
        </row>
        <row r="83">
          <cell r="A83" t="str">
            <v>831C-FF-KIT1</v>
          </cell>
          <cell r="B83" t="str">
            <v>SoundAdvisor  831C-FF with DVX012 and firmware options 831C-LOG, 831C-OB3, 831C-ELA &amp; 831C-SR</v>
          </cell>
          <cell r="C83">
            <v>4077</v>
          </cell>
          <cell r="D83">
            <v>6407</v>
          </cell>
        </row>
        <row r="84">
          <cell r="A84" t="str">
            <v>831C-FF-KIT2</v>
          </cell>
          <cell r="B84" t="str">
            <v>SoundAdvisor  831C-FF with firmware options 831C-LOG &amp; 831C-OB3</v>
          </cell>
          <cell r="C84">
            <v>3477</v>
          </cell>
          <cell r="D84">
            <v>5464</v>
          </cell>
        </row>
        <row r="85">
          <cell r="A85" t="str">
            <v>831C-LOG</v>
          </cell>
          <cell r="B85" t="str">
            <v>Upgrade SoundAdvisor model 831C sound level meter with logging of time histories with interval from 20 ms to 24 hours.</v>
          </cell>
          <cell r="C85">
            <v>570</v>
          </cell>
          <cell r="D85">
            <v>941</v>
          </cell>
        </row>
        <row r="86">
          <cell r="A86" t="str">
            <v>831C-LOWN</v>
          </cell>
          <cell r="B86" t="str">
            <v>SoundAdvisor Model 831C sound level meter with 378A04 low noise, ICP microphone and preamplifier (450 mV/Pa),  accessory kit (831C-ACC) and ICP adapter (ADP074)</v>
          </cell>
          <cell r="C86">
            <v>4830</v>
          </cell>
          <cell r="D86">
            <v>5875</v>
          </cell>
        </row>
        <row r="87">
          <cell r="A87" t="str">
            <v>831C-MSR</v>
          </cell>
          <cell r="B87" t="str">
            <v>Option for SoundAdvisor model 831C sound level meter.  Measurement history plus sound recording.</v>
          </cell>
          <cell r="C87">
            <v>570</v>
          </cell>
          <cell r="D87">
            <v>941</v>
          </cell>
        </row>
        <row r="88">
          <cell r="A88" t="str">
            <v>831C-OB3</v>
          </cell>
          <cell r="B88" t="str">
            <v>Upgrade SoundAdvisor model 831C sound level meter with Real-time 1/1 &amp; 1/3 octave filters</v>
          </cell>
          <cell r="C88">
            <v>570</v>
          </cell>
          <cell r="D88">
            <v>941</v>
          </cell>
        </row>
        <row r="89">
          <cell r="A89" t="str">
            <v>831C-RI</v>
          </cell>
          <cell r="B89" t="str">
            <v>SoundAdvisor model 831C class 1 sound level meter with random-incidence pre-polarized condenser microphone (50mV/Pa), preamplifier (PRM831), accessory kit (831C-ACC)</v>
          </cell>
          <cell r="C89">
            <v>2953</v>
          </cell>
          <cell r="D89">
            <v>4725</v>
          </cell>
        </row>
        <row r="90">
          <cell r="A90" t="str">
            <v>831C-RI-KIT1</v>
          </cell>
          <cell r="B90" t="str">
            <v>SoundAdvisor  831C-RI with DVX012 and firmware options 831C-LOG, 831C-OB3, 831C-ELA &amp; 831C-SR</v>
          </cell>
          <cell r="C90">
            <v>4077</v>
          </cell>
          <cell r="D90">
            <v>6407</v>
          </cell>
        </row>
        <row r="91">
          <cell r="A91" t="str">
            <v>831C-RPT</v>
          </cell>
          <cell r="B91" t="str">
            <v>SoundAdvisor model 831C sound level meter certification test report. Certificate for SLM, preamplifier and microphone. For new purchases only</v>
          </cell>
          <cell r="C91">
            <v>52</v>
          </cell>
          <cell r="D91">
            <v>72</v>
          </cell>
        </row>
        <row r="92">
          <cell r="A92" t="str">
            <v>831C-SR</v>
          </cell>
          <cell r="B92" t="str">
            <v>Upgrade Model 831C sound level meter with sound recording. Adds sound snapshot on demand or on events. In 831C, adds file compression</v>
          </cell>
          <cell r="C92">
            <v>460</v>
          </cell>
          <cell r="D92">
            <v>759</v>
          </cell>
        </row>
        <row r="93">
          <cell r="A93" t="str">
            <v>831C-SW</v>
          </cell>
          <cell r="B93" t="str">
            <v>Option for direct USB support of Sierra Wireless RV-50 gateway</v>
          </cell>
          <cell r="C93">
            <v>570</v>
          </cell>
          <cell r="D93">
            <v>941</v>
          </cell>
        </row>
        <row r="94">
          <cell r="A94" t="str">
            <v>831-ELA</v>
          </cell>
          <cell r="B94" t="str">
            <v>Upgrade for Model 831 sound level meter. Exceedance based logging analysis with event, interval and daily histories.</v>
          </cell>
          <cell r="C94">
            <v>802</v>
          </cell>
          <cell r="D94">
            <v>1425</v>
          </cell>
        </row>
        <row r="95">
          <cell r="A95" t="str">
            <v>831-FF</v>
          </cell>
          <cell r="B95" t="str">
            <v>Model 831 sound level meter with Class-1 free-field pre-polarized precision condenser microphone (50mV/Pa), preamplifier (PRM831), accessory kit (831-ACC) and LD G4 Utility software</v>
          </cell>
          <cell r="C95">
            <v>2917</v>
          </cell>
          <cell r="D95">
            <v>4668</v>
          </cell>
        </row>
        <row r="96">
          <cell r="A96" t="str">
            <v>831-FFT</v>
          </cell>
          <cell r="B96" t="str">
            <v>Upgrade for Model 831 sound level meter.  FFT analysis.</v>
          </cell>
          <cell r="C96">
            <v>802</v>
          </cell>
          <cell r="D96">
            <v>1425</v>
          </cell>
        </row>
        <row r="97">
          <cell r="A97" t="str">
            <v>831-FST</v>
          </cell>
          <cell r="B97" t="str">
            <v>Upgrade Model 831 sound level meter to logging of time histories with interval from 2.5 msec to 24hrs (requires 831-LOG &amp; 831-OB3).</v>
          </cell>
          <cell r="C97">
            <v>802</v>
          </cell>
          <cell r="D97">
            <v>1425</v>
          </cell>
        </row>
        <row r="98">
          <cell r="A98" t="str">
            <v>831-IH</v>
          </cell>
          <cell r="B98" t="str">
            <v>Upgrade for Model 831 sound level meter. Industrial Hygiene feature.</v>
          </cell>
          <cell r="C98">
            <v>231</v>
          </cell>
          <cell r="D98">
            <v>410</v>
          </cell>
        </row>
        <row r="99">
          <cell r="A99" t="str">
            <v>831-INT-ET</v>
          </cell>
          <cell r="B99" t="str">
            <v>Model 831 Docking Station with Ethernet (RJ45) connecting to power supply, weather sensors, batteries, charger and USB peripherals</v>
          </cell>
          <cell r="C99">
            <v>1794</v>
          </cell>
          <cell r="D99">
            <v>2409</v>
          </cell>
        </row>
        <row r="100">
          <cell r="A100" t="str">
            <v>831-INT-EU</v>
          </cell>
          <cell r="B100" t="str">
            <v>Upgrades 831-INT Docking Station to Ethernet (RJ45). Order only when upgrading NMS01x models</v>
          </cell>
          <cell r="C100">
            <v>513</v>
          </cell>
          <cell r="D100">
            <v>697</v>
          </cell>
        </row>
        <row r="101">
          <cell r="A101" t="str">
            <v>831-LNE</v>
          </cell>
          <cell r="B101" t="str">
            <v>Option to install LNE approved firmware version, 831-BDOOR-LNE, battery door with LNE label and set language to French</v>
          </cell>
          <cell r="C101">
            <v>0</v>
          </cell>
          <cell r="D101">
            <v>0</v>
          </cell>
        </row>
        <row r="102">
          <cell r="A102" t="str">
            <v>831-LOG</v>
          </cell>
          <cell r="B102" t="str">
            <v>Upgrade Model 831 sound level meter with logging of time histories with interval from 20 ms to 24 hours.</v>
          </cell>
          <cell r="C102">
            <v>802</v>
          </cell>
          <cell r="D102">
            <v>1425</v>
          </cell>
        </row>
        <row r="103">
          <cell r="A103" t="str">
            <v>831-LOWN</v>
          </cell>
          <cell r="B103" t="str">
            <v xml:space="preserve">Model 831 sound level meter with 378A04 low noise, ICP microphone and preamplifier (450 mV/Pa),  accessory kit (831-ACC) and ICP adapter (ADP074) </v>
          </cell>
          <cell r="C103">
            <v>4830</v>
          </cell>
          <cell r="D103">
            <v>5875</v>
          </cell>
        </row>
        <row r="104">
          <cell r="A104" t="str">
            <v>831-LOWN-UPG</v>
          </cell>
          <cell r="B104" t="str">
            <v>Upgrade model 831 to include 378A04 low noise, ICP microphone and preamplifier (450 mV/Pa), ICP adapter (ADP074) and 10 ft (3 m) BNC cable.  Return of 831 to factory required</v>
          </cell>
          <cell r="C104">
            <v>2300</v>
          </cell>
          <cell r="D104">
            <v>3795</v>
          </cell>
        </row>
        <row r="105">
          <cell r="A105" t="str">
            <v>831-MEM32G</v>
          </cell>
          <cell r="B105" t="str">
            <v>32 GB removable USB 3.0 memory (Sandisk Ultra Fit 32 GB)</v>
          </cell>
          <cell r="C105">
            <v>44</v>
          </cell>
          <cell r="D105">
            <v>58</v>
          </cell>
        </row>
        <row r="106">
          <cell r="A106" t="str">
            <v>831-MSR</v>
          </cell>
          <cell r="B106" t="str">
            <v>Option for Model 831 sound level meter.  Measurement history plus sound recording.</v>
          </cell>
          <cell r="C106">
            <v>802</v>
          </cell>
          <cell r="D106">
            <v>1425</v>
          </cell>
        </row>
        <row r="107">
          <cell r="A107" t="str">
            <v>831-OB3</v>
          </cell>
          <cell r="B107" t="str">
            <v>Upgrade Model 831 sound level meter with Real-time 1/1 &amp; 1/3 octave filter set.</v>
          </cell>
          <cell r="C107">
            <v>802</v>
          </cell>
          <cell r="D107">
            <v>1425</v>
          </cell>
        </row>
        <row r="108">
          <cell r="A108" t="str">
            <v>831-QCT</v>
          </cell>
          <cell r="B108" t="str">
            <v>Adds option for Quebec Tonality on Model 831 (1/1 Octave)</v>
          </cell>
          <cell r="C108">
            <v>395</v>
          </cell>
          <cell r="D108">
            <v>559</v>
          </cell>
        </row>
        <row r="109">
          <cell r="A109" t="str">
            <v>831-RI</v>
          </cell>
          <cell r="B109" t="str">
            <v>Model 831 sound level meter with Class-1 random-incidence pre-polarized condenser microphone (50mV/Pa), preamplifier (PRM831), accessory kit (831-ACC) and LD G4 Utility software</v>
          </cell>
          <cell r="C109">
            <v>2972</v>
          </cell>
          <cell r="D109">
            <v>4754</v>
          </cell>
        </row>
        <row r="110">
          <cell r="A110" t="str">
            <v>831-RPT</v>
          </cell>
          <cell r="B110" t="str">
            <v>Model 831 sound level meter certification test report. Certificate for SLM, preamplifier and microphone.</v>
          </cell>
          <cell r="C110">
            <v>52</v>
          </cell>
          <cell r="D110">
            <v>72</v>
          </cell>
        </row>
        <row r="111">
          <cell r="A111" t="str">
            <v>831-RT</v>
          </cell>
          <cell r="B111" t="str">
            <v>Upgrade for Model 831 sound level meter.  Reverberation time (1/1 and 1/3 octave, pink and white noise generation, auto trigger). Does not require any other options</v>
          </cell>
          <cell r="C111">
            <v>802</v>
          </cell>
          <cell r="D111">
            <v>1425</v>
          </cell>
        </row>
        <row r="112">
          <cell r="A112" t="str">
            <v>831-SR</v>
          </cell>
          <cell r="B112" t="str">
            <v>Upgrade Model 831 sound level meter with sound recording. Adds sound snapshot on demand or on events</v>
          </cell>
          <cell r="C112">
            <v>514</v>
          </cell>
          <cell r="D112">
            <v>912</v>
          </cell>
        </row>
        <row r="113">
          <cell r="A113" t="str">
            <v>831-UPG</v>
          </cell>
          <cell r="B113" t="str">
            <v>Factory upgrade of Model 831 includes calibration of 831 and preamplifier.</v>
          </cell>
          <cell r="C113">
            <v>1078</v>
          </cell>
          <cell r="D113">
            <v>1078</v>
          </cell>
        </row>
        <row r="114">
          <cell r="A114" t="str">
            <v>831-WTHR</v>
          </cell>
          <cell r="B114" t="str">
            <v>Upgrade Model 831 sound level meter to logging of weather parameters</v>
          </cell>
          <cell r="C114">
            <v>0</v>
          </cell>
          <cell r="D114">
            <v>0</v>
          </cell>
        </row>
        <row r="115">
          <cell r="A115" t="str">
            <v>ACC001</v>
          </cell>
          <cell r="B115" t="str">
            <v>Pillow with support board for AEC100, AEC101 and AEC201</v>
          </cell>
          <cell r="C115">
            <v>44</v>
          </cell>
          <cell r="D115">
            <v>69</v>
          </cell>
        </row>
        <row r="116">
          <cell r="A116" t="str">
            <v>ACC002</v>
          </cell>
          <cell r="B116" t="str">
            <v>Microphone attachment clip.</v>
          </cell>
          <cell r="C116">
            <v>4</v>
          </cell>
          <cell r="D116">
            <v>6</v>
          </cell>
        </row>
        <row r="117">
          <cell r="A117" t="str">
            <v>ACC003</v>
          </cell>
          <cell r="B117" t="str">
            <v>Headset with microphone boom, 2.5mm micro-jack.</v>
          </cell>
          <cell r="C117">
            <v>40</v>
          </cell>
          <cell r="D117">
            <v>53</v>
          </cell>
        </row>
        <row r="118">
          <cell r="A118" t="str">
            <v>ACC007</v>
          </cell>
          <cell r="B118" t="str">
            <v>Plug, #8 SH40A Custom hole pattern for multiple cables exiting eps box.</v>
          </cell>
          <cell r="C118">
            <v>47</v>
          </cell>
          <cell r="D118">
            <v>75</v>
          </cell>
        </row>
        <row r="119">
          <cell r="A119" t="str">
            <v>ACC008</v>
          </cell>
          <cell r="B119" t="str">
            <v>Plug, #7 SH40A Custom hole pattern for multiple cables exiting eps box.</v>
          </cell>
          <cell r="C119">
            <v>43</v>
          </cell>
          <cell r="D119">
            <v>70</v>
          </cell>
        </row>
        <row r="120">
          <cell r="A120" t="str">
            <v>ADP002</v>
          </cell>
          <cell r="B120" t="str">
            <v>BNC to 1/2 in microphone thread adapter, 6.8 pF with shorting cap for use as a dummy microphone. Simulates load from a 1/4 in mic. incl. 1/4 in preamp adapter (ADP009)</v>
          </cell>
          <cell r="C120">
            <v>196</v>
          </cell>
          <cell r="D120">
            <v>314</v>
          </cell>
        </row>
        <row r="121">
          <cell r="A121" t="str">
            <v>ADP005</v>
          </cell>
          <cell r="B121" t="str">
            <v>BNC to 1/2 in microphone thread adapter, 18 pF with shorting cap for use as a dummy microphone. Simulates load from 1/2 in microphone.</v>
          </cell>
          <cell r="C121">
            <v>196</v>
          </cell>
          <cell r="D121">
            <v>314</v>
          </cell>
        </row>
        <row r="122">
          <cell r="A122" t="str">
            <v>ADP006</v>
          </cell>
          <cell r="B122" t="str">
            <v>BNC to 1/2 in microphone thread adapter, 47 pF with shorting cap for use as a dummy microphone. Simulates load from 1 in microphone.</v>
          </cell>
          <cell r="C122">
            <v>196</v>
          </cell>
          <cell r="D122">
            <v>314</v>
          </cell>
        </row>
        <row r="123">
          <cell r="A123" t="str">
            <v>ADP007</v>
          </cell>
          <cell r="B123" t="str">
            <v>Microdot to 1/2 in preamplifier adapter, for charge-coupled accelerometer.</v>
          </cell>
          <cell r="C123">
            <v>218</v>
          </cell>
          <cell r="D123">
            <v>349</v>
          </cell>
        </row>
        <row r="124">
          <cell r="A124" t="str">
            <v>ADP008</v>
          </cell>
          <cell r="B124" t="str">
            <v>1 in microphone to 1/2 in preamplifier adapter.</v>
          </cell>
          <cell r="C124">
            <v>102</v>
          </cell>
          <cell r="D124">
            <v>154</v>
          </cell>
        </row>
        <row r="125">
          <cell r="A125" t="str">
            <v>ADP008A</v>
          </cell>
          <cell r="B125" t="str">
            <v>1 in. microphone to 1/2 in. preamplifier adapter for Model 831 and LxT</v>
          </cell>
          <cell r="C125">
            <v>108</v>
          </cell>
          <cell r="D125">
            <v>178</v>
          </cell>
        </row>
        <row r="126">
          <cell r="A126" t="str">
            <v>ADP009</v>
          </cell>
          <cell r="B126" t="str">
            <v>1/2 in microphone to 1/4 in preamplifier adapter.</v>
          </cell>
          <cell r="C126">
            <v>73</v>
          </cell>
          <cell r="D126">
            <v>122</v>
          </cell>
        </row>
        <row r="127">
          <cell r="A127" t="str">
            <v>ADP010</v>
          </cell>
          <cell r="B127" t="str">
            <v>Audiometer earphone testing adapter.</v>
          </cell>
          <cell r="C127">
            <v>82</v>
          </cell>
          <cell r="D127">
            <v>131</v>
          </cell>
        </row>
        <row r="128">
          <cell r="A128" t="str">
            <v>ADP015</v>
          </cell>
          <cell r="B128" t="str">
            <v>Microphone cable "T", takes signal directly from the microphone preamp (5-pin Switchcraft)</v>
          </cell>
          <cell r="C128">
            <v>336</v>
          </cell>
          <cell r="D128">
            <v>537</v>
          </cell>
        </row>
        <row r="129">
          <cell r="A129" t="str">
            <v>ADP019</v>
          </cell>
          <cell r="B129" t="str">
            <v>1/2 in microphone adapter for 1 in opening in CAL250</v>
          </cell>
          <cell r="C129">
            <v>63</v>
          </cell>
          <cell r="D129">
            <v>99</v>
          </cell>
        </row>
        <row r="130">
          <cell r="A130" t="str">
            <v>ADP020</v>
          </cell>
          <cell r="B130" t="str">
            <v>3/8 in microphone adapter for 1 in opening in CAL250</v>
          </cell>
          <cell r="C130">
            <v>63</v>
          </cell>
          <cell r="D130">
            <v>99</v>
          </cell>
        </row>
        <row r="131">
          <cell r="A131" t="str">
            <v>ADP021</v>
          </cell>
          <cell r="B131" t="str">
            <v>1/4 in microphone adapter for 1 in opening in CAL250</v>
          </cell>
          <cell r="C131">
            <v>63</v>
          </cell>
          <cell r="D131">
            <v>99</v>
          </cell>
        </row>
        <row r="132">
          <cell r="A132" t="str">
            <v>ADP023</v>
          </cell>
          <cell r="B132" t="str">
            <v>1/8 in microphone adapter for 1 in opening in CAL250</v>
          </cell>
          <cell r="C132">
            <v>63</v>
          </cell>
          <cell r="D132">
            <v>99</v>
          </cell>
        </row>
        <row r="133">
          <cell r="A133" t="str">
            <v>ADP024</v>
          </cell>
          <cell r="B133" t="str">
            <v>1/4 in microphone adapter for 1/2 in opening in CAL200 and CAL150</v>
          </cell>
          <cell r="C133">
            <v>63</v>
          </cell>
          <cell r="D133">
            <v>99</v>
          </cell>
        </row>
        <row r="134">
          <cell r="A134" t="str">
            <v>ADP031</v>
          </cell>
          <cell r="B134" t="str">
            <v>3/8 in microphone adapter for 1/2 in opening in CAL200 and CAL150</v>
          </cell>
          <cell r="C134">
            <v>63</v>
          </cell>
          <cell r="D134">
            <v>99</v>
          </cell>
        </row>
        <row r="135">
          <cell r="A135" t="str">
            <v>ADP032</v>
          </cell>
          <cell r="B135" t="str">
            <v>1/2 in preamplifier to tripod interface for use w/ TRP001 (1/4 X 20 Thread).</v>
          </cell>
          <cell r="C135">
            <v>48</v>
          </cell>
          <cell r="D135">
            <v>77</v>
          </cell>
        </row>
        <row r="136">
          <cell r="A136" t="str">
            <v>ADP034</v>
          </cell>
          <cell r="B136" t="str">
            <v>Adapter connecting EPS2106 or EPS2106-2 to TRP003 tripod</v>
          </cell>
          <cell r="C136">
            <v>55</v>
          </cell>
          <cell r="D136">
            <v>88</v>
          </cell>
        </row>
        <row r="137">
          <cell r="A137" t="str">
            <v>ADP040</v>
          </cell>
          <cell r="B137" t="str">
            <v>"T" adapter, 7-pin female LEMO to 7-pin male LEMO and BNC connectors.</v>
          </cell>
          <cell r="C137">
            <v>240</v>
          </cell>
          <cell r="D137">
            <v>384</v>
          </cell>
        </row>
        <row r="138">
          <cell r="A138" t="str">
            <v>ADP042</v>
          </cell>
          <cell r="B138" t="str">
            <v>1 in microphone to 1/2 in preamplifier adapter (short)</v>
          </cell>
          <cell r="C138">
            <v>190</v>
          </cell>
          <cell r="D138">
            <v>305</v>
          </cell>
        </row>
        <row r="139">
          <cell r="A139" t="str">
            <v>ADP043</v>
          </cell>
          <cell r="B139" t="str">
            <v>1/4 in microphone to 1/2 in preamplifier adapter.</v>
          </cell>
          <cell r="C139">
            <v>215</v>
          </cell>
          <cell r="D139">
            <v>345</v>
          </cell>
        </row>
        <row r="140">
          <cell r="A140" t="str">
            <v>ADP063</v>
          </cell>
          <cell r="B140" t="str">
            <v>Palm accelerometer adapter for SEN026. Includes 2 screws, screwdriver</v>
          </cell>
          <cell r="C140">
            <v>125</v>
          </cell>
          <cell r="D140">
            <v>192</v>
          </cell>
        </row>
        <row r="141">
          <cell r="A141" t="str">
            <v>ADP066</v>
          </cell>
          <cell r="B141" t="str">
            <v>1/4 in preamplifier holder to 5/8 in microphone stand. (TRP018 or TRP002 with 5/8 in thread)</v>
          </cell>
          <cell r="C141">
            <v>84</v>
          </cell>
          <cell r="D141">
            <v>134</v>
          </cell>
        </row>
        <row r="142">
          <cell r="A142" t="str">
            <v>ADP067</v>
          </cell>
          <cell r="B142" t="str">
            <v>1/2 in preamplifier holder for LEMO® 7-pin or BNC cable to microphone stand (TRP018 or TRP002 with 5/8 in thread)</v>
          </cell>
          <cell r="C142">
            <v>219</v>
          </cell>
          <cell r="D142">
            <v>349</v>
          </cell>
        </row>
        <row r="143">
          <cell r="A143" t="str">
            <v>ADP068</v>
          </cell>
          <cell r="B143" t="str">
            <v xml:space="preserve">1/2 in preamplifier holder for Switchcraft® 5-pin cable to microphone stand (TRP018 or TRP002 with 5/8 in thread) </v>
          </cell>
          <cell r="C143">
            <v>205</v>
          </cell>
          <cell r="D143">
            <v>328</v>
          </cell>
        </row>
        <row r="144">
          <cell r="A144" t="str">
            <v>ADP069</v>
          </cell>
          <cell r="B144" t="str">
            <v>1/4 in preamplifier holder to instrument tripod (TRP001 with 1/4-20 thread)</v>
          </cell>
          <cell r="C144">
            <v>137</v>
          </cell>
          <cell r="D144">
            <v>220</v>
          </cell>
        </row>
        <row r="145">
          <cell r="A145" t="str">
            <v>ADP070</v>
          </cell>
          <cell r="B145" t="str">
            <v>1/2 in preamplifier holder for LEMO® 7-pin or BNC cable to instrument tripod (TRP001 with 1/4-20 thread)</v>
          </cell>
          <cell r="C145">
            <v>137</v>
          </cell>
          <cell r="D145">
            <v>220</v>
          </cell>
        </row>
        <row r="146">
          <cell r="A146" t="str">
            <v>ADP071</v>
          </cell>
          <cell r="B146" t="str">
            <v xml:space="preserve">1/2 in preamplifier holder for Switchcraft® 5-pin connector to instrument tripod (TRP001 with 1/4-20 thread) </v>
          </cell>
          <cell r="C146">
            <v>123</v>
          </cell>
          <cell r="D146">
            <v>197</v>
          </cell>
        </row>
        <row r="147">
          <cell r="A147" t="str">
            <v>ADP074</v>
          </cell>
          <cell r="B147" t="str">
            <v>ICP cable adapter for Model 831 sound level meter that provides 2 mA or 4 mA ICP® current depending upon instrument capability</v>
          </cell>
          <cell r="C147">
            <v>215</v>
          </cell>
          <cell r="D147">
            <v>338</v>
          </cell>
        </row>
        <row r="148">
          <cell r="A148" t="str">
            <v>ADP075</v>
          </cell>
          <cell r="B148" t="str">
            <v>1/8 in microphone adapter for 1/2 in opening in CAL200 and CAL150</v>
          </cell>
          <cell r="C148">
            <v>63</v>
          </cell>
          <cell r="D148">
            <v>99</v>
          </cell>
        </row>
        <row r="149">
          <cell r="A149" t="str">
            <v>ADP080A</v>
          </cell>
          <cell r="B149" t="str">
            <v>Hand accelerometer adapter, "T" bar, for SEN040F and SEN041F</v>
          </cell>
          <cell r="C149">
            <v>217</v>
          </cell>
          <cell r="D149">
            <v>274</v>
          </cell>
        </row>
        <row r="150">
          <cell r="A150" t="str">
            <v>ADP081A</v>
          </cell>
          <cell r="B150" t="str">
            <v>Handle accelerometer adapter, straight bar, for SEN040F and SEN041F</v>
          </cell>
          <cell r="C150">
            <v>153</v>
          </cell>
          <cell r="D150">
            <v>217</v>
          </cell>
        </row>
        <row r="151">
          <cell r="A151" t="str">
            <v>ADP082A</v>
          </cell>
          <cell r="B151" t="str">
            <v>Clamp accelerometer adapter, mounting block with clamp, for SEN040F and SEN041F</v>
          </cell>
          <cell r="C151">
            <v>99</v>
          </cell>
          <cell r="D151">
            <v>153</v>
          </cell>
        </row>
        <row r="152">
          <cell r="A152" t="str">
            <v>ADP084A</v>
          </cell>
          <cell r="B152" t="str">
            <v>HVM200 Hand-Arm vibration adapter kit including hand (ADP080A), handle (ADP081A), clamp (ADP082A) and palm (ADP063) accelerometer adapters.</v>
          </cell>
          <cell r="C152">
            <v>592</v>
          </cell>
          <cell r="D152">
            <v>944</v>
          </cell>
        </row>
        <row r="153">
          <cell r="A153" t="str">
            <v>ADP090</v>
          </cell>
          <cell r="B153" t="str">
            <v>BNC to 1/2 in microphone thread adapter, 12 pF with shorting cap for use as a dummy microphone. Simulates load from microphone.</v>
          </cell>
          <cell r="C153">
            <v>196</v>
          </cell>
          <cell r="D153">
            <v>314</v>
          </cell>
        </row>
        <row r="154">
          <cell r="A154" t="str">
            <v>ADP091</v>
          </cell>
          <cell r="B154" t="str">
            <v>Adapter tube for outdoor preamplifier 426A12 (G 1 1/2 in thread) onto tripod (TRP003)</v>
          </cell>
          <cell r="C154">
            <v>215</v>
          </cell>
          <cell r="D154">
            <v>292</v>
          </cell>
        </row>
        <row r="155">
          <cell r="A155" t="str">
            <v>ADP092</v>
          </cell>
          <cell r="B155" t="str">
            <v>75 kHz electrical filter for Model 831 and SoundTrack LxT testing</v>
          </cell>
          <cell r="C155" t="str">
            <v>Call Factory</v>
          </cell>
          <cell r="D155" t="str">
            <v>Call Factory</v>
          </cell>
        </row>
        <row r="156">
          <cell r="A156" t="str">
            <v>ADP097</v>
          </cell>
          <cell r="B156" t="str">
            <v>Direct input adapter BNC for Model 831</v>
          </cell>
          <cell r="C156">
            <v>157</v>
          </cell>
          <cell r="D156">
            <v>203</v>
          </cell>
        </row>
        <row r="157">
          <cell r="A157" t="str">
            <v>ADP100</v>
          </cell>
          <cell r="B157" t="str">
            <v>Adapter for connecting EPS2106 or EPS2116 to TRP019 or TRP020.  Includes 6 inch (15 cm) pipe for connecting ADP100 to EPS21x6.  Aluminum</v>
          </cell>
          <cell r="C157">
            <v>139</v>
          </cell>
          <cell r="D157">
            <v>222</v>
          </cell>
        </row>
        <row r="158">
          <cell r="A158" t="str">
            <v>ADP101</v>
          </cell>
          <cell r="B158" t="str">
            <v>Adapter for connecting SEN031 or SEN032 to TRP012 weather sensor mount.</v>
          </cell>
          <cell r="C158">
            <v>31</v>
          </cell>
          <cell r="D158">
            <v>49</v>
          </cell>
        </row>
        <row r="159">
          <cell r="A159" t="str">
            <v>ADP102</v>
          </cell>
          <cell r="B159" t="str">
            <v>Adapter for connecting SEN031 or SEN032 to TRP003</v>
          </cell>
          <cell r="C159">
            <v>91</v>
          </cell>
          <cell r="D159">
            <v>127</v>
          </cell>
        </row>
        <row r="160">
          <cell r="A160" t="str">
            <v>ADP103</v>
          </cell>
          <cell r="B160" t="str">
            <v>Adapter for connecting EPS2116 to TRP003 or 1.5 in. pole</v>
          </cell>
          <cell r="C160">
            <v>20</v>
          </cell>
          <cell r="D160">
            <v>28</v>
          </cell>
        </row>
        <row r="161">
          <cell r="A161" t="str">
            <v>ADP104</v>
          </cell>
          <cell r="B161" t="str">
            <v>Microphone cable "T", takes signal directly from the microphone preamp (5-pin Switchcraft). Includes DC blocking capacitor.</v>
          </cell>
          <cell r="C161">
            <v>336</v>
          </cell>
          <cell r="D161">
            <v>537</v>
          </cell>
        </row>
        <row r="162">
          <cell r="A162" t="str">
            <v>AEC100</v>
          </cell>
          <cell r="B162" t="str">
            <v>6-cc NBS 9A Artificial Ear Coupler with weight and 2 3/4" retaining ring. 1 in. microphone (LD 2575) not included</v>
          </cell>
          <cell r="C162">
            <v>1212</v>
          </cell>
          <cell r="D162">
            <v>1939</v>
          </cell>
        </row>
        <row r="163">
          <cell r="A163" t="str">
            <v>AEC201-2</v>
          </cell>
          <cell r="B163" t="str">
            <v>Type 2 Adapter for AEC201 Artificial Ear (eg KOSS HV/1A)</v>
          </cell>
          <cell r="C163">
            <v>124</v>
          </cell>
          <cell r="D163">
            <v>198</v>
          </cell>
        </row>
        <row r="164">
          <cell r="A164" t="str">
            <v>AEC201-A</v>
          </cell>
          <cell r="B164" t="str">
            <v>IEC 60318-1 Ear Simulator with Type 1 adapter, weight, case, 1/2 in. microphone included</v>
          </cell>
          <cell r="C164">
            <v>2747</v>
          </cell>
          <cell r="D164">
            <v>3924</v>
          </cell>
        </row>
        <row r="165">
          <cell r="A165" t="str">
            <v>AEC202</v>
          </cell>
          <cell r="B165" t="str">
            <v>2cc IEC 60126 / IEC60318-5 Artificial coupler for 1/2 in microphone, compliant to ANSI S3.7. Microphone not included</v>
          </cell>
          <cell r="C165">
            <v>667</v>
          </cell>
          <cell r="D165">
            <v>993</v>
          </cell>
        </row>
        <row r="166">
          <cell r="A166" t="str">
            <v>AEC203</v>
          </cell>
          <cell r="B166" t="str">
            <v>2cc IEC 60126 / IEC 60318-5 Artificial coupler for 1 in microphone, compliant to ANSI S3.7. Microphone not included</v>
          </cell>
          <cell r="C166">
            <v>423</v>
          </cell>
          <cell r="D166">
            <v>676</v>
          </cell>
        </row>
        <row r="167">
          <cell r="A167" t="str">
            <v>AEC304</v>
          </cell>
          <cell r="B167" t="str">
            <v>IEC 60711 / IEC 60318-4 Occluded Ear Simulator with 1/2 in. microphone</v>
          </cell>
          <cell r="C167">
            <v>1391</v>
          </cell>
          <cell r="D167">
            <v>2095</v>
          </cell>
        </row>
        <row r="168">
          <cell r="A168" t="str">
            <v>AMC493B</v>
          </cell>
          <cell r="B168" t="str">
            <v>Artificial mastoid coupler and additional weight ring.(IEC 60318-6)</v>
          </cell>
          <cell r="C168">
            <v>954</v>
          </cell>
          <cell r="D168">
            <v>1526</v>
          </cell>
        </row>
        <row r="169">
          <cell r="A169" t="str">
            <v>BAS001</v>
          </cell>
          <cell r="B169" t="str">
            <v>Omnidirectional (Dodecahedral) source with 10 m cable and carrying case. Use with BAS002 power amplifier</v>
          </cell>
          <cell r="C169">
            <v>2265</v>
          </cell>
          <cell r="D169">
            <v>3624</v>
          </cell>
        </row>
        <row r="170">
          <cell r="A170" t="str">
            <v>BAS002-E</v>
          </cell>
          <cell r="B170" t="str">
            <v>500 Watt 220-240 VAC power amplifier for BAS001 or BAS003; includes remote control, carrying case</v>
          </cell>
          <cell r="C170">
            <v>3570</v>
          </cell>
          <cell r="D170">
            <v>5028</v>
          </cell>
        </row>
        <row r="171">
          <cell r="A171" t="str">
            <v>BAS002-U</v>
          </cell>
          <cell r="B171" t="str">
            <v>500 Watt 110-125 VAC power amplifier for BAS001 or BAS003; includes remote control, carrying case</v>
          </cell>
          <cell r="C171">
            <v>3570</v>
          </cell>
          <cell r="D171">
            <v>5028</v>
          </cell>
        </row>
        <row r="172">
          <cell r="A172" t="str">
            <v>BAS003</v>
          </cell>
          <cell r="B172" t="str">
            <v>Directional speaker source with 10m cable. Use with BAS002 power amplifier</v>
          </cell>
          <cell r="C172">
            <v>1221</v>
          </cell>
          <cell r="D172">
            <v>1954</v>
          </cell>
        </row>
        <row r="173">
          <cell r="A173" t="str">
            <v>BAS004-BAT</v>
          </cell>
          <cell r="B173" t="str">
            <v>Replacement battery for BAS004 tapping machine</v>
          </cell>
          <cell r="C173">
            <v>569</v>
          </cell>
          <cell r="D173">
            <v>711</v>
          </cell>
        </row>
        <row r="174">
          <cell r="A174" t="str">
            <v>BAS004-E</v>
          </cell>
          <cell r="B174" t="str">
            <v>Tapping machine w/ remote control, battery and charger. Includes  hard shipping case.  Configured for 220V operation</v>
          </cell>
          <cell r="C174">
            <v>3910</v>
          </cell>
          <cell r="D174">
            <v>5430</v>
          </cell>
        </row>
        <row r="175">
          <cell r="A175" t="str">
            <v>BAS004-REM</v>
          </cell>
          <cell r="B175" t="str">
            <v>Replacement remote for BAS004 tapping machine</v>
          </cell>
          <cell r="C175">
            <v>260</v>
          </cell>
          <cell r="D175">
            <v>346</v>
          </cell>
        </row>
        <row r="176">
          <cell r="A176" t="str">
            <v>BAS004-U</v>
          </cell>
          <cell r="B176" t="str">
            <v>Tapping machine w/ remote control, battery and charger. Includes  hard shipping case.  Configured for 110V operation</v>
          </cell>
          <cell r="C176">
            <v>3910</v>
          </cell>
          <cell r="D176">
            <v>5430</v>
          </cell>
        </row>
        <row r="177">
          <cell r="A177" t="str">
            <v>BAS005-E</v>
          </cell>
          <cell r="B177" t="str">
            <v>BA Sources kit: omnidirectional (BAS001), directional (BAS003), power amplifier (BAS002-E 220V), tapping machine (BAS004-E), cables and tripod (TRP023)</v>
          </cell>
          <cell r="C177">
            <v>10195</v>
          </cell>
          <cell r="D177">
            <v>14348</v>
          </cell>
        </row>
        <row r="178">
          <cell r="A178" t="str">
            <v>BAS005-U</v>
          </cell>
          <cell r="B178" t="str">
            <v>BA Sources kit: omnidirectional (BAS001), directional (BAS003), power amplifier (BAS002-U 110V), tapping machine (BAS004-U), cables and tripod (TRP023)</v>
          </cell>
          <cell r="C178">
            <v>10195</v>
          </cell>
          <cell r="D178">
            <v>14348</v>
          </cell>
        </row>
        <row r="179">
          <cell r="A179" t="str">
            <v>BAS006</v>
          </cell>
          <cell r="B179" t="str">
            <v>Impulse generating source for building acoustics designed for wide frequency range</v>
          </cell>
          <cell r="C179">
            <v>385</v>
          </cell>
          <cell r="D179">
            <v>616</v>
          </cell>
        </row>
        <row r="180">
          <cell r="A180" t="str">
            <v>BAT001</v>
          </cell>
          <cell r="B180" t="str">
            <v>26 Ah battery, H 13 x W 18 x D 16 in cm (5"x7"x6.5").</v>
          </cell>
          <cell r="C180">
            <v>154</v>
          </cell>
          <cell r="D180">
            <v>225</v>
          </cell>
        </row>
        <row r="181">
          <cell r="A181" t="str">
            <v>BAT006</v>
          </cell>
          <cell r="B181" t="str">
            <v>17 Ah sealed battery (3"x7"x6.75").</v>
          </cell>
          <cell r="C181">
            <v>118</v>
          </cell>
          <cell r="D181">
            <v>189</v>
          </cell>
        </row>
        <row r="182">
          <cell r="A182" t="str">
            <v>BAT007</v>
          </cell>
          <cell r="B182" t="str">
            <v>NiCad rechargable battery pack for 2800/2900/3000+</v>
          </cell>
          <cell r="C182">
            <v>118</v>
          </cell>
          <cell r="D182">
            <v>189</v>
          </cell>
        </row>
        <row r="183">
          <cell r="A183" t="str">
            <v>BAT010</v>
          </cell>
          <cell r="B183" t="str">
            <v>Rechargeable battery pack for 824 sound level meter.</v>
          </cell>
          <cell r="C183">
            <v>22</v>
          </cell>
          <cell r="D183">
            <v>36</v>
          </cell>
        </row>
        <row r="184">
          <cell r="A184" t="str">
            <v>BAT011</v>
          </cell>
          <cell r="B184" t="str">
            <v>21Ah 12V lead-acid battery (Used in EPS029 and EPS030)</v>
          </cell>
          <cell r="C184">
            <v>90</v>
          </cell>
          <cell r="D184">
            <v>135</v>
          </cell>
        </row>
        <row r="185">
          <cell r="A185" t="str">
            <v>BAT012</v>
          </cell>
          <cell r="B185" t="str">
            <v>Battery SLA 12V 100Ah blade connectors</v>
          </cell>
          <cell r="C185">
            <v>435</v>
          </cell>
          <cell r="D185">
            <v>584</v>
          </cell>
        </row>
        <row r="186">
          <cell r="A186" t="str">
            <v>BAT014</v>
          </cell>
          <cell r="B186" t="str">
            <v>9 Ah 12 V Sealed Lead Acid Battery</v>
          </cell>
          <cell r="C186">
            <v>90</v>
          </cell>
          <cell r="D186">
            <v>127</v>
          </cell>
        </row>
        <row r="187">
          <cell r="A187" t="str">
            <v>BAT015</v>
          </cell>
          <cell r="B187" t="str">
            <v>8 D cell battery holder with fuse; batteries not included</v>
          </cell>
          <cell r="C187">
            <v>229</v>
          </cell>
          <cell r="D187">
            <v>366</v>
          </cell>
        </row>
        <row r="188">
          <cell r="A188" t="str">
            <v>BAT016</v>
          </cell>
          <cell r="B188" t="str">
            <v>Battery replacement for NoiseTutor, 80 Whr Lithium iron phospate type.  Check shipping regulations for potential restrictions or requirements.</v>
          </cell>
          <cell r="C188">
            <v>238</v>
          </cell>
          <cell r="D188">
            <v>380</v>
          </cell>
        </row>
        <row r="189">
          <cell r="A189" t="str">
            <v>BAT018</v>
          </cell>
          <cell r="B189" t="str">
            <v>Replacement lithium ion rechargeable battery for HVM200</v>
          </cell>
          <cell r="C189">
            <v>19</v>
          </cell>
          <cell r="D189">
            <v>28</v>
          </cell>
        </row>
        <row r="190">
          <cell r="A190" t="str">
            <v>BAT019</v>
          </cell>
          <cell r="B190" t="str">
            <v>Battery LiFePo 12V 45 Ah blade connectors</v>
          </cell>
          <cell r="C190">
            <v>858</v>
          </cell>
          <cell r="D190">
            <v>1373</v>
          </cell>
        </row>
        <row r="191">
          <cell r="A191" t="str">
            <v>BAT020</v>
          </cell>
          <cell r="B191" t="str">
            <v>Battery SLA 12V 35 Ah blade connectors</v>
          </cell>
          <cell r="C191">
            <v>126</v>
          </cell>
          <cell r="D191">
            <v>202</v>
          </cell>
        </row>
        <row r="192">
          <cell r="A192" t="str">
            <v>CAL150</v>
          </cell>
          <cell r="B192" t="str">
            <v>Class 2 calibrator, with user selectable output 94 or 114 dB at 1kHz, 1/2 in. opening with 3/8 in. adapter (ADP031) and calibration certificate included</v>
          </cell>
          <cell r="C192">
            <v>354</v>
          </cell>
          <cell r="D192">
            <v>566</v>
          </cell>
        </row>
        <row r="193">
          <cell r="A193" t="str">
            <v>CAL200</v>
          </cell>
          <cell r="B193" t="str">
            <v>Class 1 acoustic calibrator with user selectable output of 94 or 114 dB at 1 kHz. 1/2 in. opening. (no adapter). Includes calibration certificate</v>
          </cell>
          <cell r="C193">
            <v>460</v>
          </cell>
          <cell r="D193">
            <v>736</v>
          </cell>
        </row>
        <row r="194">
          <cell r="A194" t="str">
            <v>CAL250</v>
          </cell>
          <cell r="B194" t="str">
            <v>Class 1 acoustic calibrator with 1 in opening and output of 114 dB re 20 uPa at 251.2 Hz.  Includes ADP019 adapter for 1/2 in microphones and calibration certificate</v>
          </cell>
          <cell r="C194">
            <v>1049</v>
          </cell>
          <cell r="D194">
            <v>1626</v>
          </cell>
        </row>
        <row r="195">
          <cell r="A195" t="str">
            <v>CAL291</v>
          </cell>
          <cell r="B195" t="str">
            <v>Residual intensity calibrator, includes phase normalization of the input channels on the 2900B. External signal generator required, eg 2800-OPT10 or OPT11.</v>
          </cell>
        </row>
        <row r="196">
          <cell r="A196" t="str">
            <v>CBL006</v>
          </cell>
          <cell r="B196" t="str">
            <v>Serial interface cable for 824, and HVM100 connection to a PC.</v>
          </cell>
          <cell r="C196">
            <v>24</v>
          </cell>
          <cell r="D196">
            <v>38</v>
          </cell>
        </row>
        <row r="197">
          <cell r="A197" t="str">
            <v>CBL042</v>
          </cell>
          <cell r="B197" t="str">
            <v>Cable, 3.5 mm AC/DC output to RCA/BNC, 6'.</v>
          </cell>
          <cell r="C197">
            <v>34</v>
          </cell>
          <cell r="D197">
            <v>54</v>
          </cell>
        </row>
        <row r="198">
          <cell r="A198" t="str">
            <v>CBL065</v>
          </cell>
          <cell r="B198" t="str">
            <v xml:space="preserve">5-pin switchcraft male to 5-pin LEMO male cable </v>
          </cell>
          <cell r="C198">
            <v>136</v>
          </cell>
          <cell r="D198">
            <v>183</v>
          </cell>
        </row>
        <row r="199">
          <cell r="A199" t="str">
            <v>CBL078</v>
          </cell>
          <cell r="B199" t="str">
            <v>5-pin switchcraft male to 5-pin switchcraft female, 18 inch with ferrite bead</v>
          </cell>
          <cell r="C199">
            <v>74</v>
          </cell>
          <cell r="D199">
            <v>118</v>
          </cell>
        </row>
        <row r="200">
          <cell r="A200" t="str">
            <v>CBL079</v>
          </cell>
          <cell r="B200" t="str">
            <v>Cable for use w/824 and 2210, 5 pin male Switchcraft to 7-pin LEMO, 1 ft</v>
          </cell>
          <cell r="C200">
            <v>161</v>
          </cell>
          <cell r="D200">
            <v>257</v>
          </cell>
        </row>
        <row r="201">
          <cell r="A201" t="str">
            <v>CBL093</v>
          </cell>
          <cell r="B201" t="str">
            <v>Cable w/ 5-pin Switchcraft male to BNC plug connector 6 feet</v>
          </cell>
          <cell r="C201">
            <v>102</v>
          </cell>
          <cell r="D201">
            <v>153</v>
          </cell>
        </row>
        <row r="202">
          <cell r="A202" t="str">
            <v>CBL097</v>
          </cell>
          <cell r="B202" t="str">
            <v>Cable w/ 7-pin LEMO male to BNC plug connector 6 feet</v>
          </cell>
          <cell r="C202">
            <v>115</v>
          </cell>
          <cell r="D202">
            <v>185</v>
          </cell>
        </row>
        <row r="203">
          <cell r="A203" t="str">
            <v>CBL099</v>
          </cell>
          <cell r="B203" t="str">
            <v>Cable w/ 7-pin LEMO male to 1/8 inch phono plug.</v>
          </cell>
          <cell r="C203">
            <v>115</v>
          </cell>
          <cell r="D203">
            <v>185</v>
          </cell>
        </row>
        <row r="204">
          <cell r="A204" t="str">
            <v>CBL117</v>
          </cell>
          <cell r="B204" t="str">
            <v>RS-232 Null Modem Cable, used to connect the 2800, 2900, 3000+, 831 to a PC serial communications port.</v>
          </cell>
          <cell r="C204">
            <v>17</v>
          </cell>
          <cell r="D204">
            <v>27</v>
          </cell>
        </row>
        <row r="205">
          <cell r="A205" t="str">
            <v>CBL131</v>
          </cell>
          <cell r="B205" t="str">
            <v>BNC Male to BNC male cable, 15 ft</v>
          </cell>
          <cell r="C205">
            <v>70</v>
          </cell>
          <cell r="D205">
            <v>112</v>
          </cell>
        </row>
        <row r="206">
          <cell r="A206" t="str">
            <v>CBL134</v>
          </cell>
          <cell r="B206" t="str">
            <v>1/8 in stereo to 1/8 in stereo cable, 6 ft</v>
          </cell>
          <cell r="C206">
            <v>15</v>
          </cell>
          <cell r="D206">
            <v>23</v>
          </cell>
        </row>
        <row r="207">
          <cell r="A207" t="str">
            <v>CBL138</v>
          </cell>
          <cell r="B207" t="str">
            <v>Cable, USB A to mini-B, 1.5 meter</v>
          </cell>
          <cell r="C207">
            <v>16</v>
          </cell>
          <cell r="D207">
            <v>24</v>
          </cell>
        </row>
        <row r="208">
          <cell r="A208" t="str">
            <v>CBL139</v>
          </cell>
          <cell r="B208" t="str">
            <v>Cable 2.5mm AC/DC out to BNC or RCA</v>
          </cell>
          <cell r="C208">
            <v>42</v>
          </cell>
          <cell r="D208">
            <v>60</v>
          </cell>
        </row>
        <row r="209">
          <cell r="A209" t="str">
            <v>CBL140</v>
          </cell>
          <cell r="B209" t="str">
            <v>DC power cable for Model 831 sound level meter, 8 – 30VDC includes lead-acid battery clamps and 12V car plug.</v>
          </cell>
          <cell r="C209">
            <v>72</v>
          </cell>
          <cell r="D209">
            <v>115</v>
          </cell>
        </row>
        <row r="210">
          <cell r="A210" t="str">
            <v>CBL143</v>
          </cell>
          <cell r="B210" t="str">
            <v>Model 831 12V power cable for 2 batteries, used in EPS029-831</v>
          </cell>
          <cell r="C210">
            <v>115</v>
          </cell>
          <cell r="D210">
            <v>184</v>
          </cell>
        </row>
        <row r="211">
          <cell r="A211" t="str">
            <v>CBL147</v>
          </cell>
          <cell r="B211" t="str">
            <v>Battery Cable connecting 831-INT to battery (BAT014, short cable)</v>
          </cell>
          <cell r="C211">
            <v>92</v>
          </cell>
          <cell r="D211">
            <v>130</v>
          </cell>
        </row>
        <row r="212">
          <cell r="A212" t="str">
            <v>CBL149</v>
          </cell>
          <cell r="B212" t="str">
            <v>Battery Cable connecting 831-INT to battery (12 ft)</v>
          </cell>
          <cell r="C212">
            <v>113</v>
          </cell>
          <cell r="D212">
            <v>181</v>
          </cell>
        </row>
        <row r="213">
          <cell r="A213" t="str">
            <v>CBL152</v>
          </cell>
          <cell r="B213" t="str">
            <v>Cable connecting the Model 831 sound level meter to 426A12 - signal (20ft)</v>
          </cell>
          <cell r="C213">
            <v>121</v>
          </cell>
          <cell r="D213">
            <v>160</v>
          </cell>
        </row>
        <row r="214">
          <cell r="A214" t="str">
            <v>CBL152-XXX</v>
          </cell>
          <cell r="B214" t="str">
            <v>Cable connecting the Model 831 sound level meter to 426A12 - signal (xxx = length in ft)</v>
          </cell>
          <cell r="C214" t="str">
            <v>$112 + $2 foot</v>
          </cell>
          <cell r="D214" t="str">
            <v>$112 + $2 foot</v>
          </cell>
        </row>
        <row r="215">
          <cell r="A215" t="str">
            <v>CBL153</v>
          </cell>
          <cell r="B215" t="str">
            <v>Cable connecting 831-INT to 426A12 - control (20ft)</v>
          </cell>
          <cell r="C215">
            <v>212</v>
          </cell>
          <cell r="D215">
            <v>339</v>
          </cell>
        </row>
        <row r="216">
          <cell r="A216" t="str">
            <v>CBL153-XXX</v>
          </cell>
          <cell r="B216" t="str">
            <v>Cable connecting 831-INT to 426A12 - control (Custom length)</v>
          </cell>
          <cell r="C216" t="str">
            <v>$306 + $2 ft</v>
          </cell>
          <cell r="D216" t="str">
            <v>$306 + $2 ft</v>
          </cell>
        </row>
        <row r="217">
          <cell r="A217" t="str">
            <v>CBL154</v>
          </cell>
          <cell r="B217" t="str">
            <v>Cable connecting the Model 831 sound level meter to 426A12 - control. (20ft)</v>
          </cell>
          <cell r="C217">
            <v>165</v>
          </cell>
          <cell r="D217">
            <v>264</v>
          </cell>
        </row>
        <row r="218">
          <cell r="A218" t="str">
            <v>CBL154-XXX</v>
          </cell>
          <cell r="B218" t="str">
            <v>Cable connecting the Model 831 sound level meter to the 426A12-control.  Custom length.</v>
          </cell>
          <cell r="C218" t="str">
            <v>$170 + $2 ft</v>
          </cell>
          <cell r="D218" t="str">
            <v>$170 + $2 ft</v>
          </cell>
        </row>
        <row r="219">
          <cell r="A219" t="str">
            <v>CBL159</v>
          </cell>
          <cell r="B219" t="str">
            <v>Cable USB A to Mini-B 1 foot (used to connect 831-INT to Model 831)</v>
          </cell>
          <cell r="C219">
            <v>6</v>
          </cell>
          <cell r="D219">
            <v>8</v>
          </cell>
        </row>
        <row r="220">
          <cell r="A220" t="str">
            <v>CBL160</v>
          </cell>
          <cell r="B220" t="str">
            <v>Cable connecting 831-INT to solar charger</v>
          </cell>
          <cell r="C220">
            <v>77</v>
          </cell>
          <cell r="D220">
            <v>106</v>
          </cell>
        </row>
        <row r="221">
          <cell r="A221" t="str">
            <v>CBL166</v>
          </cell>
          <cell r="B221" t="str">
            <v>Battery Cable connecting two batteries in parallel (jumper cable used in EPS036)</v>
          </cell>
          <cell r="C221">
            <v>71</v>
          </cell>
          <cell r="D221">
            <v>118</v>
          </cell>
        </row>
        <row r="222">
          <cell r="A222" t="str">
            <v>CBL167</v>
          </cell>
          <cell r="B222" t="str">
            <v>Cable for SEN031, 6 m. Serial port for control and data, 2.5 mm connector for instrument and heater power. Connects to Model 831 with DVX008A</v>
          </cell>
          <cell r="C222">
            <v>231</v>
          </cell>
          <cell r="D222">
            <v>369</v>
          </cell>
        </row>
        <row r="223">
          <cell r="A223" t="str">
            <v>CBL167-XXX</v>
          </cell>
          <cell r="B223" t="str">
            <v>Cable for SEN031. Serial port for control and data, 2.5mm connector for instrument and heater power. Connects to Model 831 with DVX008A. Custom length (max length 70 ft, 21 m)</v>
          </cell>
          <cell r="C223" t="str">
            <v>Call Factory</v>
          </cell>
          <cell r="D223" t="str">
            <v>Call Factory</v>
          </cell>
        </row>
        <row r="224">
          <cell r="A224" t="str">
            <v>CBL168</v>
          </cell>
          <cell r="B224" t="str">
            <v>Cable connecting Model 831 to single battery including fuse and coaxial DC connector for charger (used in EPS030-831)</v>
          </cell>
          <cell r="C224">
            <v>118</v>
          </cell>
          <cell r="D224">
            <v>189</v>
          </cell>
        </row>
        <row r="225">
          <cell r="A225" t="str">
            <v>CBL169</v>
          </cell>
          <cell r="B225" t="str">
            <v>Cable connecting cigar lighter (female) to single battery including fuse and coaxial DC connector for charger (used in EPS030-LXT)</v>
          </cell>
          <cell r="C225">
            <v>79</v>
          </cell>
          <cell r="D225">
            <v>118</v>
          </cell>
        </row>
        <row r="226">
          <cell r="A226" t="str">
            <v>CBL170</v>
          </cell>
          <cell r="B226" t="str">
            <v>Cable connecting Model 831 to 9-pin D connector (wind speed, direction, logic I/O, 3 slow ADC) and coaxial DC connector (to PSA027), incl. breakout cable and I/F block</v>
          </cell>
          <cell r="C226">
            <v>114</v>
          </cell>
          <cell r="D226">
            <v>188</v>
          </cell>
        </row>
        <row r="227">
          <cell r="A227" t="str">
            <v>CBL174</v>
          </cell>
          <cell r="B227" t="str">
            <v>Waterproof cable connecting EPS029-831/EPS030-831 to external PC, 2m USB A-to-B</v>
          </cell>
          <cell r="C227">
            <v>23</v>
          </cell>
          <cell r="D227">
            <v>29</v>
          </cell>
        </row>
        <row r="228">
          <cell r="A228" t="str">
            <v>CBL180</v>
          </cell>
          <cell r="B228" t="str">
            <v>Cable connecting Model 831 AC/DC out for BAS002 input (BNC female) (6ft); needs BNC extension cable (eg CBL181)</v>
          </cell>
          <cell r="C228">
            <v>92</v>
          </cell>
          <cell r="D228">
            <v>147</v>
          </cell>
        </row>
        <row r="229">
          <cell r="A229" t="str">
            <v>CBL181</v>
          </cell>
          <cell r="B229" t="str">
            <v>BNC extension cable, 50ft, male-male</v>
          </cell>
          <cell r="C229">
            <v>52</v>
          </cell>
          <cell r="D229">
            <v>75</v>
          </cell>
        </row>
        <row r="230">
          <cell r="A230" t="str">
            <v>CBL182</v>
          </cell>
          <cell r="B230" t="str">
            <v>Speakon Extension Cable (50 ft) (15m) connectors both ends for BAS002 to BAS001 or BAS003</v>
          </cell>
          <cell r="C230">
            <v>52</v>
          </cell>
          <cell r="D230">
            <v>75</v>
          </cell>
        </row>
        <row r="231">
          <cell r="A231" t="str">
            <v>CBL203-20</v>
          </cell>
          <cell r="B231" t="str">
            <v>Cable connecting the Model 831 sound level meter to PRM2103 - data/control/power (12V). (20ft)</v>
          </cell>
          <cell r="C231">
            <v>320</v>
          </cell>
          <cell r="D231">
            <v>468</v>
          </cell>
        </row>
        <row r="232">
          <cell r="A232" t="str">
            <v>CBL203-XX</v>
          </cell>
          <cell r="B232" t="str">
            <v>Custom CBL203-20 to max length 100 feet</v>
          </cell>
          <cell r="C232" t="str">
            <v>Call Factory</v>
          </cell>
          <cell r="D232" t="str">
            <v>Call Factory</v>
          </cell>
        </row>
        <row r="233">
          <cell r="A233" t="str">
            <v>CBL204-10</v>
          </cell>
          <cell r="B233" t="str">
            <v>Cable, NoiseTutor 10 foot external battery cable with clips to DC</v>
          </cell>
          <cell r="C233">
            <v>134</v>
          </cell>
          <cell r="D233">
            <v>222</v>
          </cell>
        </row>
        <row r="234">
          <cell r="A234" t="str">
            <v>CBL204-xxx</v>
          </cell>
          <cell r="B234" t="str">
            <v>Cable, NoiseTutor custom length external battery cable with clips to DC</v>
          </cell>
          <cell r="C234" t="str">
            <v>Call Factory</v>
          </cell>
          <cell r="D234" t="str">
            <v>Call Factory</v>
          </cell>
        </row>
        <row r="235">
          <cell r="A235" t="str">
            <v>CBL207</v>
          </cell>
          <cell r="B235" t="str">
            <v>Audio Isolation cable between 831/LxT and PC</v>
          </cell>
          <cell r="C235">
            <v>128</v>
          </cell>
          <cell r="D235">
            <v>182</v>
          </cell>
        </row>
        <row r="236">
          <cell r="A236" t="str">
            <v>CBL208-20</v>
          </cell>
          <cell r="B236" t="str">
            <v>Cable connecting the Model 831 sound level meter on 831-INT(-ET) to PRM2103 - data/control/power (20ft)</v>
          </cell>
          <cell r="C236">
            <v>320</v>
          </cell>
          <cell r="D236">
            <v>468</v>
          </cell>
        </row>
        <row r="237">
          <cell r="A237" t="str">
            <v>CBL208-XX</v>
          </cell>
          <cell r="B237" t="str">
            <v>Custom CBL208-20 to max length 100 feet</v>
          </cell>
          <cell r="C237" t="str">
            <v>Call Factory</v>
          </cell>
          <cell r="D237" t="str">
            <v>Call Factory</v>
          </cell>
        </row>
        <row r="238">
          <cell r="A238" t="str">
            <v>CBL210-004</v>
          </cell>
          <cell r="B238" t="str">
            <v>Cable, Parallel battery addition 4 foot</v>
          </cell>
          <cell r="C238">
            <v>170</v>
          </cell>
          <cell r="D238">
            <v>272</v>
          </cell>
        </row>
        <row r="239">
          <cell r="A239" t="str">
            <v>CBL210-XXX</v>
          </cell>
          <cell r="B239" t="str">
            <v>Cable, Parallel battery addition custom length</v>
          </cell>
          <cell r="C239" t="str">
            <v>Call Factory</v>
          </cell>
          <cell r="D239" t="str">
            <v>Call Factory</v>
          </cell>
        </row>
        <row r="240">
          <cell r="A240" t="str">
            <v>CBL214-XX</v>
          </cell>
          <cell r="B240" t="str">
            <v>Extension cable for CBL203 or CBL208, max lenth 100 feet (30m)</v>
          </cell>
          <cell r="C240" t="str">
            <v>Call Factory</v>
          </cell>
          <cell r="D240" t="str">
            <v>Call Factory</v>
          </cell>
        </row>
        <row r="241">
          <cell r="A241" t="str">
            <v>CBL215</v>
          </cell>
          <cell r="B241" t="str">
            <v>Battery Cable connecting two batteries in parallel, 20 in. (50 cm)</v>
          </cell>
          <cell r="C241">
            <v>36</v>
          </cell>
          <cell r="D241">
            <v>54</v>
          </cell>
        </row>
        <row r="242">
          <cell r="A242" t="str">
            <v>CBL216</v>
          </cell>
          <cell r="B242" t="str">
            <v>1/4-28 4-pin to 4-pin mini for SEN026, 1 ft (30 cm)</v>
          </cell>
          <cell r="C242">
            <v>107</v>
          </cell>
          <cell r="D242">
            <v>165</v>
          </cell>
        </row>
        <row r="243">
          <cell r="A243" t="str">
            <v>CBL217-01</v>
          </cell>
          <cell r="B243" t="str">
            <v>1/4-28 4-pin to 1/4-28 4-pin for SEN020 &amp; SEN041F, 12 in (30 cm)</v>
          </cell>
          <cell r="C243">
            <v>107</v>
          </cell>
          <cell r="D243">
            <v>165</v>
          </cell>
        </row>
        <row r="244">
          <cell r="A244" t="str">
            <v>CBL217-05</v>
          </cell>
          <cell r="B244" t="str">
            <v>1/4-28 4-pin to 1/4-28 4-pin for SEN020 &amp; SEN041F, 5 ft (1.5 m)</v>
          </cell>
          <cell r="C244">
            <v>107</v>
          </cell>
          <cell r="D244">
            <v>165</v>
          </cell>
        </row>
        <row r="245">
          <cell r="A245" t="str">
            <v>CBL218</v>
          </cell>
          <cell r="B245" t="str">
            <v>Cable, USB-A to micro-B, 3 ft (1 m)     </v>
          </cell>
          <cell r="C245">
            <v>8</v>
          </cell>
          <cell r="D245">
            <v>12</v>
          </cell>
        </row>
        <row r="246">
          <cell r="A246" t="str">
            <v>CBL221</v>
          </cell>
          <cell r="B246" t="str">
            <v>Battery cable connecting two batteries with spade lug terminals to two 2.5 mm barrel connectors (charger and system power).  Used in NMS043</v>
          </cell>
          <cell r="C246">
            <v>63</v>
          </cell>
          <cell r="D246">
            <v>95</v>
          </cell>
        </row>
        <row r="247">
          <cell r="A247" t="str">
            <v>CBL222-08</v>
          </cell>
          <cell r="B247" t="str">
            <v>Cable connecting the SoundAdvisor model 831C sound level meter to PRM2103 - data, control &amp; power with Anderson Powerpoint® connectors. (8 ft / 2.4 m)</v>
          </cell>
          <cell r="C247">
            <v>303</v>
          </cell>
          <cell r="D247">
            <v>455</v>
          </cell>
        </row>
        <row r="248">
          <cell r="A248" t="str">
            <v>CBL222-20</v>
          </cell>
          <cell r="B248" t="str">
            <v>Cable connecting the SoundAdvisor model 831C sound level meter to PRM2103 - data, control &amp; power with Anderson Powerpoint® connectors. (20 ft / 6 m)</v>
          </cell>
          <cell r="C248">
            <v>320</v>
          </cell>
          <cell r="D248">
            <v>468</v>
          </cell>
        </row>
        <row r="249">
          <cell r="A249" t="str">
            <v>CBL223-02</v>
          </cell>
          <cell r="B249" t="str">
            <v>Power cable for Sierra Wireless with sense line and Anderson Powerpole® connectors (2 ft / 0.6 m)</v>
          </cell>
          <cell r="C249">
            <v>51</v>
          </cell>
          <cell r="D249">
            <v>77</v>
          </cell>
        </row>
        <row r="250">
          <cell r="A250" t="str">
            <v>CBL224-02</v>
          </cell>
          <cell r="B250" t="str">
            <v>Power cable for 831C or 831 with Anderson Powerpole® connectors (2 ft / 0.6 m)</v>
          </cell>
          <cell r="C250">
            <v>68</v>
          </cell>
          <cell r="D250">
            <v>102</v>
          </cell>
        </row>
        <row r="251">
          <cell r="A251" t="str">
            <v>CBL225-01</v>
          </cell>
          <cell r="B251" t="str">
            <v>Power cable for battery with spade connectors and Anderson Powerpole® connectors (1 ft / 0.3 m)</v>
          </cell>
          <cell r="C251">
            <v>30</v>
          </cell>
          <cell r="D251">
            <v>45</v>
          </cell>
        </row>
        <row r="252">
          <cell r="A252" t="str">
            <v>CBL226-02</v>
          </cell>
          <cell r="B252" t="str">
            <v xml:space="preserve">Power cable with Anderson Powerpole® connectors to bare wires (2 ft / 0.6 m) </v>
          </cell>
          <cell r="C252">
            <v>19</v>
          </cell>
          <cell r="D252">
            <v>29</v>
          </cell>
        </row>
        <row r="253">
          <cell r="A253" t="str">
            <v>CCS001</v>
          </cell>
          <cell r="B253" t="str">
            <v>Hard shell custom case, 18 1/2 in x 15 1/4 in x 6 7/8 in.</v>
          </cell>
          <cell r="C253">
            <v>189</v>
          </cell>
          <cell r="D253">
            <v>284</v>
          </cell>
        </row>
        <row r="254">
          <cell r="A254" t="str">
            <v>CCS007</v>
          </cell>
          <cell r="B254" t="str">
            <v>Hard shell custom case, 20 1/2 in x 16 3/4 in x 8 1/2 in</v>
          </cell>
          <cell r="C254">
            <v>217</v>
          </cell>
          <cell r="D254">
            <v>348</v>
          </cell>
        </row>
        <row r="255">
          <cell r="A255" t="str">
            <v>CCS010</v>
          </cell>
          <cell r="B255" t="str">
            <v>Hard shell custom case, 11 in x 10 in x 5 in</v>
          </cell>
          <cell r="C255">
            <v>55</v>
          </cell>
          <cell r="D255">
            <v>88</v>
          </cell>
        </row>
        <row r="256">
          <cell r="A256" t="str">
            <v>CCS018</v>
          </cell>
          <cell r="B256" t="str">
            <v>Soft pouch with belt clip for Spark family instruments.</v>
          </cell>
          <cell r="C256">
            <v>40</v>
          </cell>
          <cell r="D256">
            <v>56</v>
          </cell>
        </row>
        <row r="257">
          <cell r="A257" t="str">
            <v>CCS019</v>
          </cell>
          <cell r="B257" t="str">
            <v>Hard shell case. Holds up to five Sparks, calibrator and accessories. For use with 703P, 706RC and ATEX versions.</v>
          </cell>
          <cell r="C257">
            <v>210</v>
          </cell>
          <cell r="D257">
            <v>286</v>
          </cell>
        </row>
        <row r="258">
          <cell r="A258" t="str">
            <v>CCS021</v>
          </cell>
          <cell r="B258" t="str">
            <v>Hard shell case for Spark instrument, calibrator and accessories.</v>
          </cell>
          <cell r="C258">
            <v>115</v>
          </cell>
          <cell r="D258">
            <v>173</v>
          </cell>
        </row>
        <row r="259">
          <cell r="A259" t="str">
            <v>CCS022</v>
          </cell>
          <cell r="B259" t="str">
            <v>Hard shell case for 1 pack 705.</v>
          </cell>
          <cell r="C259">
            <v>128</v>
          </cell>
          <cell r="D259">
            <v>177</v>
          </cell>
        </row>
        <row r="260">
          <cell r="A260" t="str">
            <v>CCS023</v>
          </cell>
          <cell r="B260" t="str">
            <v>Hard shell case. Holds up to five 705P, one 706RC, calibrator, and accessories. Also for ATEX versions.</v>
          </cell>
          <cell r="C260">
            <v>239</v>
          </cell>
          <cell r="D260">
            <v>383</v>
          </cell>
        </row>
        <row r="261">
          <cell r="A261" t="str">
            <v>CCS024</v>
          </cell>
          <cell r="B261" t="str">
            <v>Hard shell case. Holds up to ten 705P, one 706RC, calibrator and accessories.</v>
          </cell>
          <cell r="C261">
            <v>248</v>
          </cell>
          <cell r="D261">
            <v>350</v>
          </cell>
        </row>
        <row r="262">
          <cell r="A262" t="str">
            <v>CCS027</v>
          </cell>
          <cell r="B262" t="str">
            <v>Soft case with belt clip for ATEX approved Spark family instruments.</v>
          </cell>
          <cell r="C262">
            <v>48</v>
          </cell>
          <cell r="D262">
            <v>67</v>
          </cell>
        </row>
        <row r="263">
          <cell r="A263" t="str">
            <v xml:space="preserve">CCS032 </v>
          </cell>
          <cell r="B263" t="str">
            <v>Soft pouch for Model 831 and SoundTrack LxT</v>
          </cell>
          <cell r="C263">
            <v>50</v>
          </cell>
          <cell r="D263">
            <v>66</v>
          </cell>
        </row>
        <row r="264">
          <cell r="A264" t="str">
            <v>CCS038</v>
          </cell>
          <cell r="B264" t="str">
            <v>Padded portable storage case for sound level meter with compartments for portable printer, calibrator, and accessories</v>
          </cell>
          <cell r="C264">
            <v>85</v>
          </cell>
          <cell r="D264">
            <v>120</v>
          </cell>
        </row>
        <row r="265">
          <cell r="A265" t="str">
            <v>CCS039</v>
          </cell>
          <cell r="B265" t="str">
            <v>Soft bag for carrying the TRP020</v>
          </cell>
          <cell r="C265">
            <v>113</v>
          </cell>
          <cell r="D265">
            <v>181</v>
          </cell>
        </row>
        <row r="266">
          <cell r="A266" t="str">
            <v>CCS047</v>
          </cell>
          <cell r="B266" t="str">
            <v xml:space="preserve">Hard shell case for HVM200 and accessories (38 x 48 x 18 cm) </v>
          </cell>
          <cell r="C266">
            <v>194</v>
          </cell>
          <cell r="D266">
            <v>298</v>
          </cell>
        </row>
        <row r="267">
          <cell r="A267" t="str">
            <v>CCS048-L</v>
          </cell>
          <cell r="B267" t="str">
            <v>Large/xlarge size armband for mounting HVM200 during hand-arm vibration measurement</v>
          </cell>
          <cell r="C267">
            <v>46</v>
          </cell>
          <cell r="D267">
            <v>71</v>
          </cell>
        </row>
        <row r="268">
          <cell r="A268" t="str">
            <v>CCS048-S</v>
          </cell>
          <cell r="B268" t="str">
            <v>Small/medium size armband for mounting HVM200 during hand-arm vibration measurement</v>
          </cell>
          <cell r="C268">
            <v>46</v>
          </cell>
          <cell r="D268">
            <v>71</v>
          </cell>
        </row>
        <row r="269">
          <cell r="A269" t="str">
            <v>CCS-PRN003</v>
          </cell>
          <cell r="B269" t="str">
            <v>Soft pouch for portable printer (PRN003)</v>
          </cell>
          <cell r="C269">
            <v>113</v>
          </cell>
          <cell r="D269">
            <v>144</v>
          </cell>
        </row>
        <row r="270">
          <cell r="A270" t="str">
            <v>CER-2200C</v>
          </cell>
          <cell r="B270" t="str">
            <v>Calibration and certification for 2200C.</v>
          </cell>
          <cell r="C270">
            <v>236</v>
          </cell>
          <cell r="D270">
            <v>236</v>
          </cell>
        </row>
        <row r="271">
          <cell r="A271" t="str">
            <v>CER-2210</v>
          </cell>
          <cell r="B271" t="str">
            <v>Calibration and certification for 2210</v>
          </cell>
          <cell r="C271">
            <v>480</v>
          </cell>
          <cell r="D271">
            <v>480</v>
          </cell>
        </row>
        <row r="272">
          <cell r="A272" t="str">
            <v>CER-2221</v>
          </cell>
          <cell r="B272" t="str">
            <v>Calibration and certification for 2221</v>
          </cell>
          <cell r="C272">
            <v>231</v>
          </cell>
          <cell r="D272">
            <v>231</v>
          </cell>
        </row>
        <row r="273">
          <cell r="A273" t="str">
            <v>CER-2250</v>
          </cell>
          <cell r="B273" t="str">
            <v>Calibration and certification for 2250, without microphone.</v>
          </cell>
          <cell r="C273">
            <v>453</v>
          </cell>
          <cell r="D273">
            <v>453</v>
          </cell>
        </row>
        <row r="274">
          <cell r="A274" t="str">
            <v>CER-2260</v>
          </cell>
          <cell r="B274" t="str">
            <v>Calibration and certification for 2260, without microphone.</v>
          </cell>
          <cell r="C274">
            <v>453</v>
          </cell>
          <cell r="D274">
            <v>453</v>
          </cell>
        </row>
        <row r="275">
          <cell r="A275" t="str">
            <v>CER-2800</v>
          </cell>
          <cell r="B275" t="str">
            <v>Calibration and certification for 2800, 2800B.</v>
          </cell>
          <cell r="C275">
            <v>495</v>
          </cell>
          <cell r="D275">
            <v>495</v>
          </cell>
        </row>
        <row r="276">
          <cell r="A276" t="str">
            <v>CER-2900</v>
          </cell>
          <cell r="B276" t="str">
            <v>Calibration and certification for 2900, 2900B.</v>
          </cell>
          <cell r="C276">
            <v>590</v>
          </cell>
          <cell r="D276">
            <v>590</v>
          </cell>
        </row>
        <row r="277">
          <cell r="A277" t="str">
            <v>CER-3000+</v>
          </cell>
          <cell r="B277" t="str">
            <v>Calibration and certification for 3000+.</v>
          </cell>
          <cell r="C277">
            <v>590</v>
          </cell>
          <cell r="D277">
            <v>590</v>
          </cell>
        </row>
        <row r="278">
          <cell r="A278" t="str">
            <v>CER-3200</v>
          </cell>
          <cell r="B278" t="str">
            <v>Calibration and certification for 3200, 1 or 2 channel.</v>
          </cell>
          <cell r="C278">
            <v>657</v>
          </cell>
          <cell r="D278">
            <v>657</v>
          </cell>
        </row>
        <row r="279">
          <cell r="A279" t="str">
            <v>CER-3200-X</v>
          </cell>
          <cell r="B279" t="str">
            <v>Calibration and certification for 3200, each additional channel.</v>
          </cell>
          <cell r="C279">
            <v>168</v>
          </cell>
          <cell r="D279">
            <v>168</v>
          </cell>
        </row>
        <row r="280">
          <cell r="A280" t="str">
            <v>CER-426A12</v>
          </cell>
          <cell r="B280" t="str">
            <v>Calibration and certification for 426A12 inc;. env. testing for temperature and humidity stability. Replaces windscreen, o-ring, and desiccant cartridges.</v>
          </cell>
          <cell r="C280">
            <v>595</v>
          </cell>
          <cell r="D280">
            <v>595</v>
          </cell>
        </row>
        <row r="281">
          <cell r="A281" t="str">
            <v>CER-700</v>
          </cell>
          <cell r="B281" t="str">
            <v>Calibration and certification for 700, includes microphone.</v>
          </cell>
          <cell r="C281">
            <v>203</v>
          </cell>
          <cell r="D281">
            <v>203</v>
          </cell>
        </row>
        <row r="282">
          <cell r="A282" t="str">
            <v>CER-706</v>
          </cell>
          <cell r="B282" t="str">
            <v>Calibration and certification for Spark series and NoiseBadge series, includes 1 microphone and preamp MPR (703, 703P, 704, 705, 705P, 706, 706RC, and ATEX versions).</v>
          </cell>
          <cell r="C282">
            <v>203</v>
          </cell>
          <cell r="D282">
            <v>203</v>
          </cell>
        </row>
        <row r="283">
          <cell r="A283" t="str">
            <v>CER-712</v>
          </cell>
          <cell r="B283" t="str">
            <v>Calibration and certification for 712, includes microphone.</v>
          </cell>
          <cell r="C283">
            <v>275</v>
          </cell>
          <cell r="D283">
            <v>275</v>
          </cell>
        </row>
        <row r="284">
          <cell r="A284" t="str">
            <v>CER-720</v>
          </cell>
          <cell r="B284" t="str">
            <v>Calibration and certification for 720.</v>
          </cell>
          <cell r="C284">
            <v>275</v>
          </cell>
          <cell r="D284">
            <v>275</v>
          </cell>
        </row>
        <row r="285">
          <cell r="A285" t="str">
            <v>CER-800-30</v>
          </cell>
          <cell r="B285" t="str">
            <v>Calibration and certification for 800, OPT30, 1/1 and 1/3 octave filters.</v>
          </cell>
          <cell r="C285">
            <v>203</v>
          </cell>
          <cell r="D285">
            <v>203</v>
          </cell>
        </row>
        <row r="286">
          <cell r="A286" t="str">
            <v>CER-800B</v>
          </cell>
          <cell r="B286" t="str">
            <v>Calibration and certification for 800B (preamplifier and microphone calibration extra) Use CER-800-30 for filter calibration.</v>
          </cell>
          <cell r="C286">
            <v>293</v>
          </cell>
          <cell r="D286">
            <v>293</v>
          </cell>
        </row>
        <row r="287">
          <cell r="A287" t="str">
            <v>CER-812</v>
          </cell>
          <cell r="B287" t="str">
            <v>Calibration and certification for 812, (preamplifier and microphone calibration extra).</v>
          </cell>
          <cell r="C287">
            <v>275</v>
          </cell>
          <cell r="D287">
            <v>275</v>
          </cell>
        </row>
        <row r="288">
          <cell r="A288" t="str">
            <v>CER-814</v>
          </cell>
          <cell r="B288" t="str">
            <v>Calibration and certification for 814, (preamplifier and microphone calibration extra).</v>
          </cell>
          <cell r="C288">
            <v>275</v>
          </cell>
          <cell r="D288">
            <v>275</v>
          </cell>
        </row>
        <row r="289">
          <cell r="A289" t="str">
            <v>CER-820</v>
          </cell>
          <cell r="B289" t="str">
            <v>Calibration and certification for 820, (preamplifier and microphone calibration extra).</v>
          </cell>
          <cell r="C289">
            <v>275</v>
          </cell>
          <cell r="D289">
            <v>275</v>
          </cell>
        </row>
        <row r="290">
          <cell r="A290" t="str">
            <v>CER-824</v>
          </cell>
          <cell r="B290" t="str">
            <v>Calibration and certification for 824, (preamplifier and microphone calibration extra).</v>
          </cell>
          <cell r="C290">
            <v>302</v>
          </cell>
          <cell r="D290">
            <v>302</v>
          </cell>
        </row>
        <row r="291">
          <cell r="A291" t="str">
            <v>CER-824-E</v>
          </cell>
          <cell r="B291" t="str">
            <v>Calibration and certification for 824, with environmental test.</v>
          </cell>
          <cell r="C291">
            <v>686</v>
          </cell>
          <cell r="D291">
            <v>686</v>
          </cell>
        </row>
        <row r="292">
          <cell r="A292" t="str">
            <v>CER-831</v>
          </cell>
          <cell r="B292" t="str">
            <v>Calibration and Certification of 831 including PRM831 and microphone</v>
          </cell>
          <cell r="C292">
            <v>430</v>
          </cell>
          <cell r="D292">
            <v>430</v>
          </cell>
        </row>
        <row r="293">
          <cell r="A293" t="str">
            <v>CER-831-E</v>
          </cell>
          <cell r="B293" t="str">
            <v>Environmental Certification Model 831 for [-40,+70]°C range. Incl. calibration of 831, PRM831 and microphone</v>
          </cell>
          <cell r="C293">
            <v>592</v>
          </cell>
          <cell r="D293">
            <v>592</v>
          </cell>
        </row>
        <row r="294">
          <cell r="A294" t="str">
            <v>CER-831-LOWN</v>
          </cell>
          <cell r="B294" t="str">
            <v>Calibration and certification of Model 831 with 378A04 microphone (831-LOWN).  Microphone and Model 831 calibrated separately. Results not fully IEC 61672-3 compliant.</v>
          </cell>
          <cell r="C294">
            <v>430</v>
          </cell>
          <cell r="D294">
            <v>430</v>
          </cell>
        </row>
        <row r="295">
          <cell r="A295" t="str">
            <v>CER-870B</v>
          </cell>
          <cell r="B295" t="str">
            <v>Calibration and certification for 870B, without environmental test.</v>
          </cell>
          <cell r="C295">
            <v>348</v>
          </cell>
          <cell r="D295">
            <v>348</v>
          </cell>
        </row>
        <row r="296">
          <cell r="A296" t="str">
            <v xml:space="preserve">CER-870B-E </v>
          </cell>
          <cell r="B296" t="str">
            <v>Calibration and certification for 870B, with environmental test.</v>
          </cell>
          <cell r="C296">
            <v>592</v>
          </cell>
          <cell r="D296">
            <v>592</v>
          </cell>
        </row>
        <row r="297">
          <cell r="A297" t="str">
            <v>CER-AEC201-A</v>
          </cell>
          <cell r="B297" t="str">
            <v>Calibration and certification for AEC201-A includes report, microphone certification</v>
          </cell>
          <cell r="C297">
            <v>238</v>
          </cell>
          <cell r="D297">
            <v>238</v>
          </cell>
        </row>
        <row r="298">
          <cell r="A298" t="str">
            <v>CER-AEC202</v>
          </cell>
          <cell r="B298" t="str">
            <v>Calibration and certification for AEC202, includes report and certificate</v>
          </cell>
          <cell r="C298">
            <v>175</v>
          </cell>
          <cell r="D298">
            <v>175</v>
          </cell>
        </row>
        <row r="299">
          <cell r="A299" t="str">
            <v>CER-AEC203</v>
          </cell>
          <cell r="B299" t="str">
            <v>Calibration and certification for AEC203, includes report and certificate</v>
          </cell>
          <cell r="C299">
            <v>175</v>
          </cell>
          <cell r="D299">
            <v>175</v>
          </cell>
        </row>
        <row r="300">
          <cell r="A300" t="str">
            <v>CER-AEC204</v>
          </cell>
          <cell r="B300" t="str">
            <v>Calibration and certification for AEC204, includes report and certificate.  Microphone certification not included</v>
          </cell>
          <cell r="C300">
            <v>192</v>
          </cell>
          <cell r="D300">
            <v>192</v>
          </cell>
        </row>
        <row r="301">
          <cell r="A301" t="str">
            <v>CER-AEC304</v>
          </cell>
          <cell r="B301" t="str">
            <v>Calibration and certification for AEC304, includes report and certificate.  Microphone certification not included</v>
          </cell>
          <cell r="C301">
            <v>192</v>
          </cell>
          <cell r="D301">
            <v>192</v>
          </cell>
        </row>
        <row r="302">
          <cell r="A302" t="str">
            <v>CER-AMC493</v>
          </cell>
          <cell r="B302" t="str">
            <v>Calibration and certification for AMC493, paired with 1 coupler (AEC100, AEC101 or AEC201), includes report, microphone certification not included</v>
          </cell>
          <cell r="C302">
            <v>400</v>
          </cell>
          <cell r="D302">
            <v>400</v>
          </cell>
        </row>
        <row r="303">
          <cell r="A303" t="str">
            <v>CER-AMC493-2</v>
          </cell>
          <cell r="B303" t="str">
            <v>Calibration and certification for AMC493, paired with 2 couplers (AEC100, AEC101 or AEC201), includes report, microphone certification not included</v>
          </cell>
          <cell r="C303">
            <v>495</v>
          </cell>
          <cell r="D303">
            <v>495</v>
          </cell>
        </row>
        <row r="304">
          <cell r="A304" t="str">
            <v>CER-CAL150</v>
          </cell>
          <cell r="B304" t="str">
            <v>Calibration and certification for CAL150.</v>
          </cell>
          <cell r="C304">
            <v>117</v>
          </cell>
          <cell r="D304">
            <v>117</v>
          </cell>
        </row>
        <row r="305">
          <cell r="A305" t="str">
            <v>CER-CAL200</v>
          </cell>
          <cell r="B305" t="str">
            <v>Calibration and certification for CAL200.</v>
          </cell>
          <cell r="C305">
            <v>117</v>
          </cell>
          <cell r="D305">
            <v>117</v>
          </cell>
        </row>
        <row r="306">
          <cell r="A306" t="str">
            <v>CER-CAL250</v>
          </cell>
          <cell r="B306" t="str">
            <v>Calibration and certification for CAL250.</v>
          </cell>
          <cell r="C306">
            <v>117</v>
          </cell>
          <cell r="D306">
            <v>117</v>
          </cell>
        </row>
        <row r="307">
          <cell r="A307" t="str">
            <v>CER-CAL291</v>
          </cell>
          <cell r="B307" t="str">
            <v>Calibration and certification for CAL291.</v>
          </cell>
          <cell r="C307">
            <v>288</v>
          </cell>
          <cell r="D307">
            <v>288</v>
          </cell>
        </row>
        <row r="308">
          <cell r="A308" t="str">
            <v>CER-DSP80</v>
          </cell>
          <cell r="B308" t="str">
            <v>Calibration and certification for DSP80 w/o mic and preamp.</v>
          </cell>
          <cell r="C308">
            <v>333</v>
          </cell>
          <cell r="D308">
            <v>333</v>
          </cell>
        </row>
        <row r="309">
          <cell r="A309" t="str">
            <v>CER-DSP81</v>
          </cell>
          <cell r="B309" t="str">
            <v xml:space="preserve">Calibration and certification for DSP81 w/o mic and preamp. </v>
          </cell>
          <cell r="C309">
            <v>405</v>
          </cell>
          <cell r="D309">
            <v>405</v>
          </cell>
        </row>
        <row r="310">
          <cell r="A310" t="str">
            <v>CER-DSP82</v>
          </cell>
          <cell r="B310" t="str">
            <v>Calibration and certification for DSP82 w/o mic and preamp.</v>
          </cell>
          <cell r="C310">
            <v>330</v>
          </cell>
          <cell r="D310">
            <v>330</v>
          </cell>
        </row>
        <row r="311">
          <cell r="A311" t="str">
            <v>CER-DSP83</v>
          </cell>
          <cell r="B311" t="str">
            <v>Calibration and certification for DSP83, w/o mic and preamp.</v>
          </cell>
          <cell r="C311">
            <v>405</v>
          </cell>
          <cell r="D311">
            <v>405</v>
          </cell>
        </row>
        <row r="312">
          <cell r="A312" t="str">
            <v>CER-HVM</v>
          </cell>
          <cell r="B312" t="str">
            <v>Calibration and certification for HVM100.</v>
          </cell>
          <cell r="C312">
            <v>264</v>
          </cell>
          <cell r="D312">
            <v>264</v>
          </cell>
        </row>
        <row r="313">
          <cell r="A313" t="str">
            <v>CER-HVM200</v>
          </cell>
          <cell r="B313" t="str">
            <v>Calibration and certification of HVM200.  Sensor calibration not included</v>
          </cell>
          <cell r="C313">
            <v>264</v>
          </cell>
          <cell r="D313">
            <v>264</v>
          </cell>
        </row>
        <row r="314">
          <cell r="A314" t="str">
            <v>CER-LXT1</v>
          </cell>
          <cell r="B314" t="str">
            <v>Calibration and Certification of LXT1, PRM-LXT1 and microphone</v>
          </cell>
          <cell r="C314">
            <v>357</v>
          </cell>
          <cell r="D314">
            <v>357</v>
          </cell>
        </row>
        <row r="315">
          <cell r="A315" t="str">
            <v>CER-LXT2</v>
          </cell>
          <cell r="B315" t="str">
            <v>Calibration and Certification of LXT2, PRM-LXT2 and microphone</v>
          </cell>
          <cell r="C315">
            <v>275</v>
          </cell>
          <cell r="D315">
            <v>275</v>
          </cell>
        </row>
        <row r="316">
          <cell r="A316" t="str">
            <v>CER-MIC</v>
          </cell>
          <cell r="B316" t="str">
            <v>Calibration and certification for microphone.</v>
          </cell>
          <cell r="C316">
            <v>138</v>
          </cell>
          <cell r="D316">
            <v>138</v>
          </cell>
        </row>
        <row r="317">
          <cell r="A317" t="str">
            <v>CER-PMIC</v>
          </cell>
          <cell r="B317" t="str">
            <v>Calibration and certification for a pair of phase matched microphones.</v>
          </cell>
          <cell r="C317">
            <v>367</v>
          </cell>
          <cell r="D317">
            <v>367</v>
          </cell>
        </row>
        <row r="318">
          <cell r="A318" t="str">
            <v>CER-PREAMP</v>
          </cell>
          <cell r="B318" t="str">
            <v>Calibration and certification for LD preamplifier.</v>
          </cell>
          <cell r="C318">
            <v>98</v>
          </cell>
          <cell r="D318">
            <v>98</v>
          </cell>
        </row>
        <row r="319">
          <cell r="A319" t="str">
            <v>CER-PRM2100K</v>
          </cell>
          <cell r="B319" t="str">
            <v>Calibration and certification for PRM2100K/PRM2101K. Incl. env. testing for temperature and humidity stability. Replaces windscreen, o-ring, and desiccant cartridges.</v>
          </cell>
          <cell r="C319">
            <v>525</v>
          </cell>
          <cell r="D319">
            <v>525</v>
          </cell>
        </row>
        <row r="320">
          <cell r="A320" t="str">
            <v>CER-PRM2103</v>
          </cell>
          <cell r="B320" t="str">
            <v>Calibration and certificaton for PRM2103 w/o microphone.</v>
          </cell>
          <cell r="C320">
            <v>123</v>
          </cell>
          <cell r="D320">
            <v>123</v>
          </cell>
        </row>
        <row r="321">
          <cell r="A321" t="str">
            <v>CER-PRM2103-E</v>
          </cell>
          <cell r="B321" t="str">
            <v>Environmental Certification Model PRM2103 for [-40,+70]°C range; (no microphone cert), environmental test of microphone.</v>
          </cell>
          <cell r="C321">
            <v>250</v>
          </cell>
          <cell r="D321">
            <v>250</v>
          </cell>
        </row>
        <row r="322">
          <cell r="A322" t="str">
            <v>CER-RUSH</v>
          </cell>
          <cell r="B322" t="str">
            <v>Per Item Expedited fee.  Applies only to certifications, not service</v>
          </cell>
          <cell r="C322">
            <v>50</v>
          </cell>
          <cell r="D322">
            <v>50</v>
          </cell>
        </row>
        <row r="323">
          <cell r="A323" t="str">
            <v>CER-SRC20</v>
          </cell>
          <cell r="B323" t="str">
            <v>Calibration and certification of SRC20.</v>
          </cell>
          <cell r="C323">
            <v>350</v>
          </cell>
          <cell r="D323">
            <v>350</v>
          </cell>
        </row>
        <row r="324">
          <cell r="A324" t="str">
            <v>COM-ANT-HG</v>
          </cell>
          <cell r="B324" t="str">
            <v>High gain antenna omni 3.2 inches tall, 18 inch cable SMA-M</v>
          </cell>
          <cell r="C324">
            <v>64</v>
          </cell>
          <cell r="D324">
            <v>105</v>
          </cell>
        </row>
        <row r="325">
          <cell r="A325" t="str">
            <v>COM-GX450-ATT-DC</v>
          </cell>
          <cell r="B325" t="str">
            <v>Sierra Wireless GX450 CAT5 to Cellular 4G (XLTE) Gateway for AT&amp;T, 12V DC power, uses SIM card</v>
          </cell>
          <cell r="C325">
            <v>960</v>
          </cell>
          <cell r="D325">
            <v>1200</v>
          </cell>
        </row>
        <row r="326">
          <cell r="A326" t="str">
            <v>COM-GX450-INT-DC</v>
          </cell>
          <cell r="B326" t="str">
            <v>Sierra Wireless GX450 CAT5 to Cellular 4G (XLTE) Gateway for use outside USA, 12V DC power, uses SIM card</v>
          </cell>
          <cell r="C326">
            <v>960</v>
          </cell>
          <cell r="D326">
            <v>1200</v>
          </cell>
        </row>
        <row r="327">
          <cell r="A327" t="str">
            <v>COM-GX450-VER-DC</v>
          </cell>
          <cell r="B327" t="str">
            <v>Sierra Wireless GX450 CAT5 to Cellular 4G (XLTE) Gateway for Verizon, 12V DC power, uses SIM card</v>
          </cell>
          <cell r="C327">
            <v>960</v>
          </cell>
          <cell r="D327">
            <v>1200</v>
          </cell>
        </row>
        <row r="328">
          <cell r="A328" t="str">
            <v>COM-RV50-DC-E</v>
          </cell>
          <cell r="B328" t="str">
            <v>Sierra Wireless RV50 cellular 4G (XLTE) universal gateway for use outside the US &amp; Canada, 12V DC power, uses customer supplied SIM card</v>
          </cell>
          <cell r="C328">
            <v>762</v>
          </cell>
          <cell r="D328">
            <v>1047</v>
          </cell>
        </row>
        <row r="329">
          <cell r="A329" t="str">
            <v>COM-RV50-DC-U</v>
          </cell>
          <cell r="B329" t="str">
            <v>Sierra Wireless RV50 cellular 4G (XLTE) universal gateway for use in the US and Canada, 12V DC power, uses customer supplied SIM card</v>
          </cell>
          <cell r="C329">
            <v>762</v>
          </cell>
          <cell r="D329">
            <v>1047</v>
          </cell>
        </row>
        <row r="330">
          <cell r="A330" t="str">
            <v>DSC001</v>
          </cell>
          <cell r="B330" t="str">
            <v>11 desiccant replacement cartridges used with PRM2100K or PRM2101K.</v>
          </cell>
          <cell r="C330">
            <v>11</v>
          </cell>
          <cell r="D330">
            <v>15</v>
          </cell>
        </row>
        <row r="331">
          <cell r="A331" t="str">
            <v>DSC003</v>
          </cell>
          <cell r="B331" t="str">
            <v>20 replacement desiccant cartridges used with EPS2106, EPS2108 &amp; EPS2116</v>
          </cell>
          <cell r="C331">
            <v>14</v>
          </cell>
          <cell r="D331">
            <v>21</v>
          </cell>
        </row>
        <row r="332">
          <cell r="A332" t="str">
            <v>DSC004</v>
          </cell>
          <cell r="B332" t="str">
            <v>Dessicant cartridge for 426A12</v>
          </cell>
          <cell r="C332">
            <v>25</v>
          </cell>
          <cell r="D332">
            <v>34</v>
          </cell>
        </row>
        <row r="333">
          <cell r="A333" t="str">
            <v>DSC005</v>
          </cell>
          <cell r="B333" t="str">
            <v>Replacement desiccant packs for environmental cases (10 flat packs 4115.0006) (Used with EPS029 and EPS030)</v>
          </cell>
          <cell r="C333">
            <v>25</v>
          </cell>
          <cell r="D333">
            <v>34</v>
          </cell>
        </row>
        <row r="334">
          <cell r="A334" t="str">
            <v>DVX008A</v>
          </cell>
          <cell r="B334" t="str">
            <v>USB to Serial adapter supported by 831</v>
          </cell>
          <cell r="C334">
            <v>38</v>
          </cell>
          <cell r="D334">
            <v>49</v>
          </cell>
        </row>
        <row r="335">
          <cell r="A335" t="str">
            <v>DVX010</v>
          </cell>
          <cell r="B335" t="str">
            <v>External infrared interface to PC USB, for Spark dosimeters</v>
          </cell>
          <cell r="C335">
            <v>101</v>
          </cell>
          <cell r="D335">
            <v>161</v>
          </cell>
        </row>
        <row r="336">
          <cell r="A336" t="str">
            <v>DVX011</v>
          </cell>
          <cell r="B336" t="str">
            <v>USB Adapter to DBM9 interface (824, HVM, Spark).</v>
          </cell>
          <cell r="C336">
            <v>39</v>
          </cell>
          <cell r="D336">
            <v>49</v>
          </cell>
        </row>
        <row r="337">
          <cell r="A337" t="str">
            <v>DVX012</v>
          </cell>
          <cell r="B337" t="str">
            <v>Gigabit Ethernet dongle for 831C with USB-A connector to RJ-45 (CAT5) (StarTech model USB31000SA or equivalent)</v>
          </cell>
          <cell r="C337">
            <v>36</v>
          </cell>
          <cell r="D337">
            <v>49</v>
          </cell>
        </row>
        <row r="338">
          <cell r="A338" t="str">
            <v>DVX013</v>
          </cell>
          <cell r="B338" t="str">
            <v>Gigabit Ethernet dongle for 831C with USB-A connector to RJ-45 (CAT5) and includes 3 port USB hub.  Hub requires external 5V power, AC adapter included (StarTech model ST3300GU3B or equivalent)</v>
          </cell>
          <cell r="C338">
            <v>56</v>
          </cell>
          <cell r="D338">
            <v>78</v>
          </cell>
        </row>
        <row r="339">
          <cell r="A339" t="str">
            <v>DVX014</v>
          </cell>
          <cell r="B339" t="str">
            <v>WiFi adapter supporting 802.11 b/g/n for 831C (D-Link DWA-121)</v>
          </cell>
          <cell r="C339">
            <v>24</v>
          </cell>
          <cell r="D339">
            <v>38</v>
          </cell>
        </row>
        <row r="340">
          <cell r="A340" t="str">
            <v>DVX015</v>
          </cell>
          <cell r="B340" t="str">
            <v>USB self-powered 2 port hub (Cables To Go model #29525 or equivalent)</v>
          </cell>
          <cell r="C340">
            <v>15</v>
          </cell>
          <cell r="D340">
            <v>24</v>
          </cell>
        </row>
        <row r="341">
          <cell r="A341" t="str">
            <v>EPS030-831</v>
          </cell>
          <cell r="B341" t="str">
            <v>Case for Model 831 sound level meter including (1) 21Ah battery, charger (PSA032), internal preamp cable (CBL141), CBL174 USB, and power distribution cable (CBL168).</v>
          </cell>
          <cell r="C341">
            <v>1100</v>
          </cell>
          <cell r="D341">
            <v>1694</v>
          </cell>
        </row>
        <row r="342">
          <cell r="A342" t="str">
            <v>EPS030-LXT</v>
          </cell>
          <cell r="B342" t="str">
            <v>Rugged case for SoundTrack LxT including 1x21Ah battery (BAT011), charger, CBL141, 12V to USB converter (PSA031) and power cable (CBL169)</v>
          </cell>
          <cell r="C342">
            <v>931</v>
          </cell>
          <cell r="D342">
            <v>1588</v>
          </cell>
        </row>
        <row r="343">
          <cell r="A343" t="str">
            <v>EPS035</v>
          </cell>
          <cell r="B343" t="str">
            <v>In-ground Case with (1) 100 Ah battery (BAT012) for permanent NMS, includes cables (CBL149) to enclosure (EPS031)</v>
          </cell>
          <cell r="C343">
            <v>791</v>
          </cell>
          <cell r="D343">
            <v>1130</v>
          </cell>
        </row>
        <row r="344">
          <cell r="A344" t="str">
            <v>EPS036</v>
          </cell>
          <cell r="B344" t="str">
            <v>Case on wheels (CCS035) with (2)x 21 Ah batteries (BAT011) for permanent NMS, includes cable (CBL149 , CBL166) to enclosure</v>
          </cell>
          <cell r="C344">
            <v>842</v>
          </cell>
          <cell r="D344">
            <v>1347</v>
          </cell>
        </row>
        <row r="345">
          <cell r="A345" t="str">
            <v>EPS036-831</v>
          </cell>
          <cell r="B345" t="str">
            <v>Case on wheels (CCS035) to enclose Model 831 with (2)x 21 Ah batteries (BAT011). Includes CBL166 &amp; CBL168 to power Model 831.</v>
          </cell>
          <cell r="C345">
            <v>1287</v>
          </cell>
          <cell r="D345">
            <v>1959</v>
          </cell>
        </row>
        <row r="346">
          <cell r="A346" t="str">
            <v>EPS036-LXT</v>
          </cell>
          <cell r="B346" t="str">
            <v>Case on wheels (CCS035) to enclose LxT with (2)x 21 Ah batteries (BAT011). Includes CBL166, CBL169, PSA031 &amp; CBL159 to power LxT.</v>
          </cell>
          <cell r="C346">
            <v>1287</v>
          </cell>
          <cell r="D346">
            <v>1959</v>
          </cell>
        </row>
        <row r="347">
          <cell r="A347" t="str">
            <v>EPS037</v>
          </cell>
          <cell r="B347" t="str">
            <v>Case on wheels (CCS035) with 100 Ah battery (BAT012) for permanent NMS, includes cable (CBL149) to enclosure</v>
          </cell>
          <cell r="C347">
            <v>1341</v>
          </cell>
          <cell r="D347">
            <v>2146</v>
          </cell>
        </row>
        <row r="348">
          <cell r="A348" t="str">
            <v>EPS037-831</v>
          </cell>
          <cell r="B348" t="str">
            <v>Case on wheels (CCS035) to enclose Model 831 with 100 Ah batteries (BAT012). Includes CBL166 &amp; CBL168 to power Model 831.</v>
          </cell>
          <cell r="C348">
            <v>1357</v>
          </cell>
          <cell r="D348">
            <v>2239</v>
          </cell>
        </row>
        <row r="349">
          <cell r="A349" t="str">
            <v>EPS037-LXT</v>
          </cell>
          <cell r="B349" t="str">
            <v>Case on wheels (CCS035) to enclose LxT with 100 Ah batteries (BAT012). Includes CBL166, CBL169, PSA031 &amp; CBL159 to power LxT.</v>
          </cell>
          <cell r="C349">
            <v>1357</v>
          </cell>
          <cell r="D349">
            <v>2239</v>
          </cell>
        </row>
        <row r="350">
          <cell r="A350" t="str">
            <v>EPS041</v>
          </cell>
          <cell r="B350" t="str">
            <v>Weathertight case, 80 Wh battery, embedded PC, HDMI display, wireless keypad, SWW-DNA-NT software, CBL207 and wireless gateway</v>
          </cell>
          <cell r="C350">
            <v>5650</v>
          </cell>
          <cell r="D350">
            <v>8478</v>
          </cell>
        </row>
        <row r="351">
          <cell r="A351" t="str">
            <v>EPS042</v>
          </cell>
          <cell r="B351" t="str">
            <v>Environmental protection for LXT or 831 with BAT015 in a CCS002 with gland</v>
          </cell>
          <cell r="C351">
            <v>475</v>
          </cell>
          <cell r="D351">
            <v>712</v>
          </cell>
        </row>
        <row r="352">
          <cell r="A352" t="str">
            <v>EPS043</v>
          </cell>
          <cell r="B352" t="str">
            <v>Weatherproof fiberglass enclosure using AC power for TRP019 or TRP020 tripods. Includes internal mounting brackets and surge supressor.</v>
          </cell>
          <cell r="C352">
            <v>1273</v>
          </cell>
          <cell r="D352">
            <v>2100</v>
          </cell>
        </row>
        <row r="353">
          <cell r="A353" t="str">
            <v>EPS043-BAND</v>
          </cell>
          <cell r="B353" t="str">
            <v>Steel security band for EPS043 enclosure.  Includes padlock</v>
          </cell>
          <cell r="C353">
            <v>232</v>
          </cell>
          <cell r="D353">
            <v>330</v>
          </cell>
        </row>
        <row r="354">
          <cell r="A354" t="str">
            <v>EPS043-OPT1</v>
          </cell>
          <cell r="B354" t="str">
            <v>Weatherproof fiberglass enclosure using AC power for mounting to wall or wooden pole. Includes internal mounting brackets and surge suppressor.</v>
          </cell>
          <cell r="C354">
            <v>1273</v>
          </cell>
          <cell r="D354">
            <v>2100</v>
          </cell>
        </row>
        <row r="355">
          <cell r="A355" t="str">
            <v>EPS044-LPF</v>
          </cell>
          <cell r="B355" t="str">
            <v>Noise monitor enclosure for 831C including 45 Ah LiFePo battery, pole, mounting plate, PSA039 charger and cabling.</v>
          </cell>
          <cell r="C355">
            <v>2348</v>
          </cell>
          <cell r="D355">
            <v>3757</v>
          </cell>
        </row>
        <row r="356">
          <cell r="A356" t="str">
            <v>EPS044-SLA</v>
          </cell>
          <cell r="B356" t="str">
            <v>Noise monitor enclosure for 831C including 35 Ah SLA battery, pole, mounting plate, PSA039 charger and cabling.</v>
          </cell>
          <cell r="C356">
            <v>1611</v>
          </cell>
          <cell r="D356">
            <v>2578</v>
          </cell>
        </row>
        <row r="357">
          <cell r="A357" t="str">
            <v>EPS2112</v>
          </cell>
          <cell r="B357" t="str">
            <v>1/2" rain hat with electrostatic actuator used in 426A12</v>
          </cell>
          <cell r="C357">
            <v>689</v>
          </cell>
          <cell r="D357">
            <v>1100</v>
          </cell>
        </row>
        <row r="358">
          <cell r="A358" t="str">
            <v>EPS2116</v>
          </cell>
          <cell r="B358" t="str">
            <v>Environmental protection for 1/2 in preamplifiers (PRMLXT or PRM831), with windscreen, desiccant &amp; bird spike. Mounting options for 1/4-20 thread (TRP001), 1.5 in. pipe (TRP003) and 3/4 in. NPT pipe included.</v>
          </cell>
          <cell r="C358">
            <v>432</v>
          </cell>
          <cell r="D358">
            <v>690</v>
          </cell>
        </row>
        <row r="359">
          <cell r="A359" t="str">
            <v>EPS-CHAIN</v>
          </cell>
          <cell r="B359" t="str">
            <v>Steel cable (15 ft) with 2 padlocks</v>
          </cell>
          <cell r="C359">
            <v>100</v>
          </cell>
          <cell r="D359">
            <v>160</v>
          </cell>
        </row>
        <row r="360">
          <cell r="A360" t="str">
            <v>EXA006</v>
          </cell>
          <cell r="B360" t="str">
            <v>Microphone extension cable, 7 pin LEMO, 6' (2m).</v>
          </cell>
          <cell r="C360">
            <v>187</v>
          </cell>
          <cell r="D360">
            <v>299</v>
          </cell>
        </row>
        <row r="361">
          <cell r="A361" t="str">
            <v>EXA010</v>
          </cell>
          <cell r="B361" t="str">
            <v>Microphone extension cable, 7 pin LEMO, 10' (3m).</v>
          </cell>
          <cell r="C361">
            <v>196</v>
          </cell>
          <cell r="D361">
            <v>314</v>
          </cell>
        </row>
        <row r="362">
          <cell r="A362" t="str">
            <v>EXA020</v>
          </cell>
          <cell r="B362" t="str">
            <v>Microphone extension cable, 7 pin LEMO, 20' (6m).</v>
          </cell>
          <cell r="C362">
            <v>213</v>
          </cell>
          <cell r="D362">
            <v>341</v>
          </cell>
        </row>
        <row r="363">
          <cell r="A363" t="str">
            <v>EXA025</v>
          </cell>
          <cell r="B363" t="str">
            <v>Microphone extension cable, 7 pin LEMO, 25' (8m).</v>
          </cell>
          <cell r="C363">
            <v>219</v>
          </cell>
          <cell r="D363">
            <v>350</v>
          </cell>
        </row>
        <row r="364">
          <cell r="A364" t="str">
            <v>EXA035</v>
          </cell>
          <cell r="B364" t="str">
            <v>Microphone extension cable, 7 pin LEMO, 35' (11m).</v>
          </cell>
          <cell r="C364">
            <v>229</v>
          </cell>
          <cell r="D364">
            <v>366</v>
          </cell>
        </row>
        <row r="365">
          <cell r="A365" t="str">
            <v>EXA050</v>
          </cell>
          <cell r="B365" t="str">
            <v>Microphone extension cable, 7 pin LEMO, 50' (15m).</v>
          </cell>
          <cell r="C365">
            <v>244</v>
          </cell>
          <cell r="D365">
            <v>390</v>
          </cell>
        </row>
        <row r="366">
          <cell r="A366" t="str">
            <v>EXA066</v>
          </cell>
          <cell r="B366" t="str">
            <v>Microphone extension cable, 7 pin LEMO, 66' (20m).</v>
          </cell>
          <cell r="C366">
            <v>263</v>
          </cell>
          <cell r="D366">
            <v>421</v>
          </cell>
        </row>
        <row r="367">
          <cell r="A367" t="str">
            <v>EXA100</v>
          </cell>
          <cell r="B367" t="str">
            <v>Microphone extension cable, 7 pin LEMO, 100' (30m).</v>
          </cell>
          <cell r="C367">
            <v>282</v>
          </cell>
          <cell r="D367">
            <v>451</v>
          </cell>
        </row>
        <row r="368">
          <cell r="A368" t="str">
            <v>EXA200</v>
          </cell>
          <cell r="B368" t="str">
            <v>Microphone extension cable, 7 pin LEMO, 200' (61m).</v>
          </cell>
          <cell r="C368">
            <v>370</v>
          </cell>
          <cell r="D368">
            <v>592</v>
          </cell>
        </row>
        <row r="369">
          <cell r="A369" t="str">
            <v>EXAXXX</v>
          </cell>
          <cell r="B369" t="str">
            <v>Custom microphone extension cables, 7-pin LEMO, $220 + $1 per foot.</v>
          </cell>
          <cell r="C369" t="str">
            <v>$220+$1/foot</v>
          </cell>
          <cell r="D369" t="str">
            <v>$220+$1/foot</v>
          </cell>
        </row>
        <row r="370">
          <cell r="A370" t="str">
            <v>EXC006</v>
          </cell>
          <cell r="B370" t="str">
            <v>Microphone extension cable, 5 pin Switchcraft, 6' (2m).</v>
          </cell>
          <cell r="C370">
            <v>121</v>
          </cell>
          <cell r="D370">
            <v>194</v>
          </cell>
        </row>
        <row r="371">
          <cell r="A371" t="str">
            <v>EXC010</v>
          </cell>
          <cell r="B371" t="str">
            <v>Microphone extension cable, 5 pin Switchcraft, 10' (3m).</v>
          </cell>
          <cell r="C371">
            <v>125</v>
          </cell>
          <cell r="D371">
            <v>200</v>
          </cell>
        </row>
        <row r="372">
          <cell r="A372" t="str">
            <v>EXC020</v>
          </cell>
          <cell r="B372" t="str">
            <v>Microphone extension cable, 5 pin Switchcraft, 20' (6m).</v>
          </cell>
          <cell r="C372">
            <v>133</v>
          </cell>
          <cell r="D372">
            <v>213</v>
          </cell>
        </row>
        <row r="373">
          <cell r="A373" t="str">
            <v>EXC020NF</v>
          </cell>
          <cell r="B373" t="str">
            <v>Microphone extension cable, 5 pin Switchcraft, 20' (6m) without ferrite bead- Use with Model 812 and 820.</v>
          </cell>
          <cell r="C373">
            <v>134</v>
          </cell>
          <cell r="D373">
            <v>215</v>
          </cell>
        </row>
        <row r="374">
          <cell r="A374" t="str">
            <v>EXC025</v>
          </cell>
          <cell r="B374" t="str">
            <v>Microphone extension cable, 5 pin Switchcraft, 25' (8m).</v>
          </cell>
          <cell r="C374">
            <v>140</v>
          </cell>
          <cell r="D374">
            <v>222</v>
          </cell>
        </row>
        <row r="375">
          <cell r="A375" t="str">
            <v>EXC035</v>
          </cell>
          <cell r="B375" t="str">
            <v>Microphone extension cable, 5 pin Switchcraft, 35' (11m).</v>
          </cell>
          <cell r="C375">
            <v>149</v>
          </cell>
          <cell r="D375">
            <v>238</v>
          </cell>
        </row>
        <row r="376">
          <cell r="A376" t="str">
            <v>EXC050</v>
          </cell>
          <cell r="B376" t="str">
            <v>Microphone extension cable, 5 pin Switchcraft, 50' (15m).</v>
          </cell>
          <cell r="C376">
            <v>163</v>
          </cell>
          <cell r="D376">
            <v>261</v>
          </cell>
        </row>
        <row r="377">
          <cell r="A377" t="str">
            <v>EXC066</v>
          </cell>
          <cell r="B377" t="str">
            <v>Microphone extension cable, 5 pin Switchcraft, 66' (20m).</v>
          </cell>
          <cell r="C377">
            <v>178</v>
          </cell>
          <cell r="D377">
            <v>285</v>
          </cell>
        </row>
        <row r="378">
          <cell r="A378" t="str">
            <v>EXC100</v>
          </cell>
          <cell r="B378" t="str">
            <v>Microphone extension cable, 5 pin Switchcraft, 100' (30m).</v>
          </cell>
          <cell r="C378">
            <v>211</v>
          </cell>
          <cell r="D378">
            <v>337</v>
          </cell>
        </row>
        <row r="379">
          <cell r="A379" t="str">
            <v>EXC200</v>
          </cell>
          <cell r="B379" t="str">
            <v>Microphone extension cable, 5 pin Switchcraft, 200' (61m).</v>
          </cell>
          <cell r="C379">
            <v>306</v>
          </cell>
          <cell r="D379">
            <v>491</v>
          </cell>
        </row>
        <row r="380">
          <cell r="A380" t="str">
            <v>EXCXXX</v>
          </cell>
          <cell r="B380" t="str">
            <v>Custom microphone extension cables, 5-pin Switchraft, $190 + $1 per foot.</v>
          </cell>
          <cell r="C380" t="str">
            <v>$190+$1/foot</v>
          </cell>
          <cell r="D380" t="str">
            <v>$190+$1/foot</v>
          </cell>
        </row>
        <row r="381">
          <cell r="A381" t="str">
            <v>EXHxxx</v>
          </cell>
          <cell r="B381" t="str">
            <v>Extension cable to 426A12 control for CBL171, maximum 500 ft / 160m (xxx = length in ft, $1.25/ft)</v>
          </cell>
          <cell r="C381" t="str">
            <v>Call Factory</v>
          </cell>
          <cell r="D381" t="str">
            <v>Call Factory</v>
          </cell>
        </row>
        <row r="382">
          <cell r="A382" t="str">
            <v>GPS001</v>
          </cell>
          <cell r="B382" t="str">
            <v>GPS unit for Model 831 with USB connection</v>
          </cell>
          <cell r="C382">
            <v>128</v>
          </cell>
          <cell r="D382">
            <v>205</v>
          </cell>
        </row>
        <row r="383">
          <cell r="A383" t="str">
            <v>HVM100-ACC</v>
          </cell>
          <cell r="B383" t="str">
            <v>HVM100 Accessory Kit: computer cable (CBL006,DVX011), AC/DC Output cable (CBL124), hard shell carrying case (CCS020), Power supply (PSA027), Blaze software.</v>
          </cell>
          <cell r="C383">
            <v>769</v>
          </cell>
          <cell r="D383">
            <v>1075</v>
          </cell>
        </row>
        <row r="384">
          <cell r="A384" t="str">
            <v>HVM100-ALL</v>
          </cell>
          <cell r="B384" t="str">
            <v>Adds both hand-arm and whole body measurement filter options on HVM100</v>
          </cell>
          <cell r="C384">
            <v>500</v>
          </cell>
          <cell r="D384">
            <v>781</v>
          </cell>
        </row>
        <row r="385">
          <cell r="A385" t="str">
            <v>HVM100-ALL-26</v>
          </cell>
          <cell r="B385" t="str">
            <v>Handarm &amp; wholebody vibe kit incl HVM100 HVM100-ALL accel(SEN026), seatpad(SEN027) palm adapter (ADP063) cable(CBL006,DVX011,CBL125,CBL158) soft beltpouch (CCS028) Blaze</v>
          </cell>
          <cell r="C385">
            <v>4358</v>
          </cell>
          <cell r="D385">
            <v>6789</v>
          </cell>
        </row>
        <row r="386">
          <cell r="A386" t="str">
            <v>HVM100-ALL-40</v>
          </cell>
          <cell r="B386" t="str">
            <v>Hand arm &amp; whole body vibe kit incl HVM100 HVM100-ALL accel(SEN040F) seatpad(SEN027) handle adapter(ADP081A) cables (CBL006, DVX011,CBL158) soft beltpouch (CCS028) Blaze</v>
          </cell>
          <cell r="C386">
            <v>4080</v>
          </cell>
          <cell r="D386">
            <v>6071</v>
          </cell>
        </row>
        <row r="387">
          <cell r="A387" t="str">
            <v>HVM100-ALL-41</v>
          </cell>
          <cell r="B387" t="str">
            <v>HandArm &amp; WholeBody vibe kit incl HVM100 HVM100-ALL accel(SEN041F) seatpad(SEN027) handle adapter(ADP081A) cables (CBL006, DVX011,CBL158) soft beltpouch (CCS028) Blaze</v>
          </cell>
          <cell r="C387">
            <v>4080</v>
          </cell>
          <cell r="D387">
            <v>6071</v>
          </cell>
        </row>
        <row r="388">
          <cell r="A388" t="str">
            <v>HVM100-HA</v>
          </cell>
          <cell r="B388" t="str">
            <v>Adds hand-arm measurement filter option on HVM100</v>
          </cell>
          <cell r="C388">
            <v>271</v>
          </cell>
          <cell r="D388">
            <v>423</v>
          </cell>
        </row>
        <row r="389">
          <cell r="A389" t="str">
            <v xml:space="preserve">HVM100-HA-8 </v>
          </cell>
          <cell r="B389" t="str">
            <v>Human Vibration Meter HVM100, HVM100-HA, T-bar (ADP080A), handle adapter (ADP081A), clamp adapter (ADP082A), soft belt pouch (CCS028). Sensors and cables not included.</v>
          </cell>
          <cell r="C389">
            <v>2132</v>
          </cell>
          <cell r="D389">
            <v>3280</v>
          </cell>
        </row>
        <row r="390">
          <cell r="A390" t="str">
            <v>HVM100-HAWB-8</v>
          </cell>
          <cell r="B390" t="str">
            <v>Human Vibration Meter HVM100, HVM100-ALL, ADP080A, ADP081A, ADP082A, soft belt pouch CCS028. Sensors and cables not included.</v>
          </cell>
          <cell r="C390">
            <v>2450</v>
          </cell>
          <cell r="D390">
            <v>3813</v>
          </cell>
        </row>
        <row r="391">
          <cell r="A391" t="str">
            <v>HVM100-L1</v>
          </cell>
          <cell r="B391" t="str">
            <v>Human Vibration Meter HVM100 with 3 channels. Languages: English, German, Italian and Spanish. Includes pouch (CCS028). Sensors and cables not included.</v>
          </cell>
          <cell r="C391">
            <v>1830</v>
          </cell>
          <cell r="D391">
            <v>2865</v>
          </cell>
        </row>
        <row r="392">
          <cell r="A392" t="str">
            <v>HVM100-WB</v>
          </cell>
          <cell r="B392" t="str">
            <v>Adds whole body measurement filter option on HVM100</v>
          </cell>
          <cell r="C392">
            <v>271</v>
          </cell>
          <cell r="D392">
            <v>423</v>
          </cell>
        </row>
        <row r="393">
          <cell r="A393" t="str">
            <v>HVM200</v>
          </cell>
          <cell r="B393" t="str">
            <v>Three channel vibration meter for general and human vibration.  Includes CBL217-01, sensors not included</v>
          </cell>
          <cell r="C393">
            <v>1545</v>
          </cell>
          <cell r="D393">
            <v>2472</v>
          </cell>
        </row>
        <row r="394">
          <cell r="A394" t="str">
            <v>HVM200-ALL-40F</v>
          </cell>
          <cell r="B394" t="str">
            <v>Kit for hand-arm and whole body vibration.  Includes HVM200, CCS047, CCS048-L, ADP081A, SEN040F, SEN027, &amp; SWW-G4-HVM</v>
          </cell>
          <cell r="C394">
            <v>3247</v>
          </cell>
          <cell r="D394">
            <v>4995</v>
          </cell>
        </row>
        <row r="395">
          <cell r="A395" t="str">
            <v>HVM200-ALL-41F</v>
          </cell>
          <cell r="B395" t="str">
            <v>Kit for hand-arm and whole body vibration.  Includes HVM200, CCS047, CCS048-L, ADP081A, SEN041F, SEN027, &amp; SWW-G4-HVM</v>
          </cell>
          <cell r="C395">
            <v>3247</v>
          </cell>
          <cell r="D395">
            <v>4995</v>
          </cell>
        </row>
        <row r="396">
          <cell r="A396" t="str">
            <v>HVM200-HA-40F</v>
          </cell>
          <cell r="B396" t="str">
            <v>Kit for hand-arm vibration.  Includes HVM200, CCS047, CCS048-L, ADP081A, SEN040F &amp; SWW-G4-HVM</v>
          </cell>
          <cell r="C396">
            <v>2337</v>
          </cell>
          <cell r="D396">
            <v>3895</v>
          </cell>
        </row>
        <row r="397">
          <cell r="A397" t="str">
            <v>HVM200-HA-41F</v>
          </cell>
          <cell r="B397" t="str">
            <v>Kit for hand-arm vibration.  Includes HVM200, CCS047, CCS048-L, ADP081A, SEN041F &amp; SWW-G4-HVM</v>
          </cell>
          <cell r="C397">
            <v>2337</v>
          </cell>
          <cell r="D397">
            <v>3895</v>
          </cell>
        </row>
        <row r="398">
          <cell r="A398" t="str">
            <v>HVM200-OB3</v>
          </cell>
          <cell r="B398" t="str">
            <v>Option for HVM200 to add 1/1 &amp; 1/3 octave filters.  Includes SWW-G4-HVM license</v>
          </cell>
          <cell r="C398">
            <v>626</v>
          </cell>
          <cell r="D398">
            <v>964</v>
          </cell>
        </row>
        <row r="399">
          <cell r="A399" t="str">
            <v>HVM200-RAW</v>
          </cell>
          <cell r="B399" t="str">
            <v>Option for HVM200 to enable file recording of raw data</v>
          </cell>
          <cell r="C399">
            <v>446</v>
          </cell>
          <cell r="D399">
            <v>687</v>
          </cell>
        </row>
        <row r="400">
          <cell r="A400" t="str">
            <v>HVM200-RPT</v>
          </cell>
          <cell r="B400" t="str">
            <v>HVM200 certification test report. Test report for HVM200, does not include sensor</v>
          </cell>
          <cell r="C400">
            <v>52</v>
          </cell>
          <cell r="D400">
            <v>72</v>
          </cell>
        </row>
        <row r="401">
          <cell r="A401" t="str">
            <v>HVM200-WB</v>
          </cell>
          <cell r="B401" t="str">
            <v>Kit for whole body vibration.  Includes HVM200, CCS047, SEN027, &amp; SWW-G4-HVM</v>
          </cell>
          <cell r="C401">
            <v>2337</v>
          </cell>
          <cell r="D401">
            <v>3895</v>
          </cell>
        </row>
        <row r="402">
          <cell r="A402" t="str">
            <v>I770.01</v>
          </cell>
          <cell r="B402" t="str">
            <v>SoundTrack LxT printed manual</v>
          </cell>
          <cell r="C402">
            <v>41</v>
          </cell>
          <cell r="D402">
            <v>41</v>
          </cell>
        </row>
        <row r="403">
          <cell r="A403" t="str">
            <v>I831.01</v>
          </cell>
          <cell r="B403" t="str">
            <v>Model 831 printed manual</v>
          </cell>
          <cell r="C403">
            <v>75</v>
          </cell>
          <cell r="D403">
            <v>95</v>
          </cell>
        </row>
        <row r="404">
          <cell r="A404" t="str">
            <v>LS300-DC-ATT</v>
          </cell>
          <cell r="B404" t="str">
            <v>Configure COM-LS300-DC for AT&amp;T cellular provider.  Requires AT&amp;T SIM card</v>
          </cell>
          <cell r="C404">
            <v>0</v>
          </cell>
          <cell r="D404">
            <v>0</v>
          </cell>
        </row>
        <row r="405">
          <cell r="A405" t="str">
            <v>LS300-DC-OTHER</v>
          </cell>
          <cell r="B405" t="str">
            <v>Configure COM-LS300-DC for other cellular provider.  Requires the cellular service provider to be specified</v>
          </cell>
          <cell r="C405">
            <v>0</v>
          </cell>
          <cell r="D405">
            <v>0</v>
          </cell>
        </row>
        <row r="406">
          <cell r="A406" t="str">
            <v>LS300-DC-SPRINT</v>
          </cell>
          <cell r="B406" t="str">
            <v>Configure COM-LS300-DC for Sprint cellular provider.  Requires active Sprint plan</v>
          </cell>
          <cell r="C406">
            <v>0</v>
          </cell>
          <cell r="D406">
            <v>0</v>
          </cell>
        </row>
        <row r="407">
          <cell r="A407" t="str">
            <v>LS300-DC-VERIZON</v>
          </cell>
          <cell r="B407" t="str">
            <v>Configure COM-LS300-DC for Verizon cellular provider.  Requires active Verizon plan</v>
          </cell>
          <cell r="C407">
            <v>0</v>
          </cell>
          <cell r="D407">
            <v>0</v>
          </cell>
        </row>
        <row r="408">
          <cell r="A408" t="str">
            <v>LXT1</v>
          </cell>
          <cell r="B408" t="str">
            <v xml:space="preserve">SoundTrack LxT Sound Level Meter Class-1 with free-field prepolarized precision condenser microphone and preamplifier (PRMLXT1). </v>
          </cell>
          <cell r="C408">
            <v>1788</v>
          </cell>
          <cell r="D408">
            <v>2861</v>
          </cell>
        </row>
        <row r="409">
          <cell r="A409" t="str">
            <v>LXT1B</v>
          </cell>
          <cell r="B409" t="str">
            <v xml:space="preserve">SoundTrack LxT Sound Level Meter Class-1 for Occupational Noise without microphone or preamplifier. </v>
          </cell>
          <cell r="C409">
            <v>1430</v>
          </cell>
          <cell r="D409">
            <v>2289</v>
          </cell>
        </row>
        <row r="410">
          <cell r="A410" t="str">
            <v>LXT1L</v>
          </cell>
          <cell r="B410" t="str">
            <v>SoundTrack LxT Sound Level Meter Class-1 with free field, prepolarized microphone and low-range preamplifier (PRMLXT1L) .</v>
          </cell>
          <cell r="C410">
            <v>1788</v>
          </cell>
          <cell r="D410">
            <v>2861</v>
          </cell>
        </row>
        <row r="411">
          <cell r="A411" t="str">
            <v>LXT1L-RI</v>
          </cell>
          <cell r="B411" t="str">
            <v>SoundTrack LxT Sound Level Meter Class-1 with random incidence prepolarized microphone and low-range preamplifier (PRMLXT1L) .</v>
          </cell>
          <cell r="C411">
            <v>1788</v>
          </cell>
          <cell r="D411">
            <v>2861</v>
          </cell>
        </row>
        <row r="412">
          <cell r="A412" t="str">
            <v>LXT1-NFR</v>
          </cell>
          <cell r="B412" t="str">
            <v>SoundTrack LxT NForcer Sound Level Meter Class-1 for nuisance noise complaints with free field, prepolarized microphone and preamplifier (PRMLXT1)</v>
          </cell>
          <cell r="C412">
            <v>1788</v>
          </cell>
          <cell r="D412">
            <v>2861</v>
          </cell>
        </row>
        <row r="413">
          <cell r="A413" t="str">
            <v>LXT1-NFR-PK1</v>
          </cell>
          <cell r="B413" t="str">
            <v>SoundTrack LxT Nforcer SLM Kit Class-1 for nuisance noise complaints with free field mic, preamp, windscreen, calibrator, portable printer and cable, padded carrying case</v>
          </cell>
          <cell r="C413">
            <v>2661</v>
          </cell>
          <cell r="D413">
            <v>3412</v>
          </cell>
        </row>
        <row r="414">
          <cell r="A414" t="str">
            <v>LXT1-QPR</v>
          </cell>
          <cell r="B414" t="str">
            <v xml:space="preserve">SoundTrack LxT Sound Level Meter Class-1 with 1/4in pressure prepolarized precision condenser microphone, preamplifier (PRMLXT1) and adapters (ADP043+ADP024). </v>
          </cell>
          <cell r="C414">
            <v>2284</v>
          </cell>
          <cell r="D414">
            <v>3431</v>
          </cell>
        </row>
        <row r="415">
          <cell r="A415" t="str">
            <v>LXT1-RI</v>
          </cell>
          <cell r="B415" t="str">
            <v xml:space="preserve">SoundTrack LxT Sound Level Meter Class-1 with random incidence prepolarized precision condenser microphone and preamplifier (PRMLXT1). </v>
          </cell>
          <cell r="C415">
            <v>1788</v>
          </cell>
          <cell r="D415">
            <v>2861</v>
          </cell>
        </row>
        <row r="416">
          <cell r="A416" t="str">
            <v>LXT1-SE-FF</v>
          </cell>
          <cell r="B416" t="str">
            <v>SoundExpert LxT Sound Level Meter, Class-1; configured with LXT-LOG, LXT-ENV, LXT-CN, LXT-OB3 options; includes PSA029, CBL138, windscreen and 377B02 microphone. No other firmware options allowed.</v>
          </cell>
          <cell r="C416">
            <v>2400</v>
          </cell>
          <cell r="D416">
            <v>4059</v>
          </cell>
        </row>
        <row r="417">
          <cell r="A417" t="str">
            <v>LXT1-SE-RI</v>
          </cell>
          <cell r="B417" t="str">
            <v>SoundExpert LxT Sound Level Meter, Class-1; configured with LXT-LOG, LXT-ENV, LXT-CN, LXT-OB3 options; includes PSA029, CBL138, windscreen and random incidence prepolarized microphone. No other firmware options allowed.</v>
          </cell>
          <cell r="C417">
            <v>2400</v>
          </cell>
          <cell r="D417">
            <v>4059</v>
          </cell>
        </row>
        <row r="418">
          <cell r="A418" t="str">
            <v>LXT2</v>
          </cell>
          <cell r="B418" t="str">
            <v>SoundTrack LxT Sound Level Meter Class-2 for Occupational Noise with microphone (375B02) and preamplifier (PRMLXT2B).</v>
          </cell>
          <cell r="C418">
            <v>1408</v>
          </cell>
          <cell r="D418">
            <v>2046</v>
          </cell>
        </row>
        <row r="419">
          <cell r="A419" t="str">
            <v>LXT2B</v>
          </cell>
          <cell r="B419" t="str">
            <v xml:space="preserve">SoundTrack LxT Sound Level Meter Class-2 for Occupational Noise without microphone or preamplifier. </v>
          </cell>
          <cell r="C419">
            <v>1118</v>
          </cell>
          <cell r="D419">
            <v>1790</v>
          </cell>
        </row>
        <row r="420">
          <cell r="A420" t="str">
            <v>LXT2L</v>
          </cell>
          <cell r="B420" t="str">
            <v>SoundTrack LxT Sound Level Meter Class-2 with microphone (375B02) and low-range preamplifier (PRMLXT2L).</v>
          </cell>
          <cell r="C420">
            <v>1408</v>
          </cell>
          <cell r="D420">
            <v>2046</v>
          </cell>
        </row>
        <row r="421">
          <cell r="A421" t="str">
            <v>LXT2-NFR-PK1</v>
          </cell>
          <cell r="B421" t="str">
            <v>SoundTrack LxT Nforcer SLM Kit Class-2 for nuisance noise complaints with microphone, preamplifier, windscreen, calibrator, portable printer and cable, padded carrying case</v>
          </cell>
          <cell r="C421">
            <v>2306</v>
          </cell>
          <cell r="D421">
            <v>3304</v>
          </cell>
        </row>
        <row r="422">
          <cell r="A422" t="str">
            <v>LXT-ACC</v>
          </cell>
          <cell r="B422" t="str">
            <v>SoundTrack LxT accessory kit, including case (LXT-CCS), Class I calibrator (CAL200), Power supply (PSA029), USB cable (CBL138)</v>
          </cell>
          <cell r="C422">
            <v>590</v>
          </cell>
          <cell r="D422">
            <v>944</v>
          </cell>
        </row>
        <row r="423">
          <cell r="A423" t="str">
            <v>LXT-ACC1</v>
          </cell>
          <cell r="B423" t="str">
            <v>SoundTrack LxT accessory kit, including case (LXT-CCS), Class 2 calibrator (CAL150), Power supply (PSA029), USB cable (CBL138)</v>
          </cell>
          <cell r="C423">
            <v>539</v>
          </cell>
          <cell r="D423">
            <v>860</v>
          </cell>
        </row>
        <row r="424">
          <cell r="A424" t="str">
            <v>LXT-CCS</v>
          </cell>
          <cell r="B424" t="str">
            <v>Hard shell case for SoundTrack LxT Sound Level Meter</v>
          </cell>
          <cell r="C424">
            <v>183</v>
          </cell>
          <cell r="D424">
            <v>295</v>
          </cell>
        </row>
        <row r="425">
          <cell r="A425" t="str">
            <v>LXT-CN</v>
          </cell>
          <cell r="B425" t="str">
            <v>Option for SoundTrack LxT adding Community Noise (Ldn, Lden)</v>
          </cell>
          <cell r="C425">
            <v>369</v>
          </cell>
          <cell r="D425">
            <v>590</v>
          </cell>
        </row>
        <row r="426">
          <cell r="A426" t="str">
            <v>LXT-DVA</v>
          </cell>
          <cell r="B426" t="str">
            <v>Option for SoundTrack LxT digital voice annotation &amp; headset (ACC003)</v>
          </cell>
          <cell r="C426">
            <v>40</v>
          </cell>
          <cell r="D426">
            <v>53</v>
          </cell>
        </row>
        <row r="427">
          <cell r="A427" t="str">
            <v>LXT-DVA2</v>
          </cell>
          <cell r="B427" t="str">
            <v xml:space="preserve">Option for SoundTrack LxT digital voice annotation </v>
          </cell>
          <cell r="C427">
            <v>0</v>
          </cell>
          <cell r="D427">
            <v>0</v>
          </cell>
        </row>
        <row r="428">
          <cell r="A428" t="str">
            <v>LXT-ENV</v>
          </cell>
          <cell r="B428" t="str">
            <v>Option for SoundTrack LxT adding environmental noise and interval statistical history</v>
          </cell>
          <cell r="C428">
            <v>369</v>
          </cell>
          <cell r="D428">
            <v>590</v>
          </cell>
        </row>
        <row r="429">
          <cell r="A429" t="str">
            <v>LXT-HSLOG</v>
          </cell>
          <cell r="B429" t="str">
            <v>Option for SoundTrack LxT adding high speed time history storage (logging up to 100 ms, LXT-LOG required)</v>
          </cell>
          <cell r="C429">
            <v>369</v>
          </cell>
          <cell r="D429">
            <v>590</v>
          </cell>
        </row>
        <row r="430">
          <cell r="A430" t="str">
            <v>LXT-LOG</v>
          </cell>
          <cell r="B430" t="str">
            <v>Option for SoundTrack LxT data logging</v>
          </cell>
          <cell r="C430">
            <v>0</v>
          </cell>
          <cell r="D430">
            <v>0</v>
          </cell>
        </row>
        <row r="431">
          <cell r="A431" t="str">
            <v>LXT-OB3</v>
          </cell>
          <cell r="B431" t="str">
            <v>Option for SoundTrack LxT, 1/3 &amp; 1/1 octave-band analysis</v>
          </cell>
          <cell r="C431">
            <v>577</v>
          </cell>
          <cell r="D431">
            <v>923</v>
          </cell>
        </row>
        <row r="432">
          <cell r="A432" t="str">
            <v>LXT-QCT</v>
          </cell>
          <cell r="B432" t="str">
            <v>Adds option for Quebec tonality on SoundTrack LxT (1/1 Octave)</v>
          </cell>
          <cell r="C432">
            <v>395</v>
          </cell>
          <cell r="D432">
            <v>559</v>
          </cell>
        </row>
        <row r="433">
          <cell r="A433" t="str">
            <v>LXT-RPT</v>
          </cell>
          <cell r="B433" t="str">
            <v>Option for SoundTrack LxT to receive printed copy of certification test report with new LxT. Certificate for SLM, preamplifier and microphone.</v>
          </cell>
          <cell r="C433">
            <v>46</v>
          </cell>
          <cell r="D433">
            <v>64</v>
          </cell>
        </row>
        <row r="434">
          <cell r="A434" t="str">
            <v>LXT-SRV05</v>
          </cell>
          <cell r="B434" t="str">
            <v>LxT1 replacement battery door</v>
          </cell>
          <cell r="C434">
            <v>21</v>
          </cell>
          <cell r="D434">
            <v>30</v>
          </cell>
        </row>
        <row r="435">
          <cell r="A435" t="str">
            <v>LXT-SRV06</v>
          </cell>
          <cell r="B435" t="str">
            <v>LxT2 replacement battery door</v>
          </cell>
          <cell r="C435">
            <v>21</v>
          </cell>
          <cell r="D435">
            <v>30</v>
          </cell>
        </row>
        <row r="436">
          <cell r="A436" t="str">
            <v>LXT-SRV08</v>
          </cell>
          <cell r="B436" t="str">
            <v>SoundExpert replacment battery door</v>
          </cell>
          <cell r="C436">
            <v>21</v>
          </cell>
          <cell r="D436">
            <v>30</v>
          </cell>
        </row>
        <row r="437">
          <cell r="A437" t="str">
            <v>MPR001</v>
          </cell>
          <cell r="B437" t="str">
            <v xml:space="preserve">Spark microphone assembly, cable mounted for dosimeters. </v>
          </cell>
          <cell r="C437">
            <v>275</v>
          </cell>
          <cell r="D437">
            <v>395</v>
          </cell>
        </row>
        <row r="438">
          <cell r="A438" t="str">
            <v>MPR001-ATEX</v>
          </cell>
          <cell r="B438" t="str">
            <v>Spark ATEX microphone assembly, cable mounted for dosimeters.</v>
          </cell>
          <cell r="C438">
            <v>332</v>
          </cell>
          <cell r="D438">
            <v>497</v>
          </cell>
        </row>
        <row r="439">
          <cell r="A439" t="str">
            <v>MPR002</v>
          </cell>
          <cell r="B439" t="str">
            <v>Spark microphone assembly, 3 in. cylindrical 'mast' type for use as SLM</v>
          </cell>
          <cell r="C439">
            <v>310</v>
          </cell>
          <cell r="D439">
            <v>402</v>
          </cell>
        </row>
        <row r="440">
          <cell r="A440" t="str">
            <v>MPR002-ATEX</v>
          </cell>
          <cell r="B440" t="str">
            <v>Spark ATEX microphone assembly, 3 in. cylindrical 'mast' type for use as SLM.</v>
          </cell>
          <cell r="C440">
            <v>315</v>
          </cell>
          <cell r="D440">
            <v>435</v>
          </cell>
        </row>
        <row r="441">
          <cell r="A441" t="str">
            <v>MPR006</v>
          </cell>
          <cell r="B441" t="str">
            <v>Replacement microphone &amp; preamplifier combination for the Model 700 SLM. Replacing an original microphone raises overall noise floor by approx. 6 dB.</v>
          </cell>
          <cell r="C441">
            <v>305</v>
          </cell>
          <cell r="D441">
            <v>385</v>
          </cell>
        </row>
        <row r="442">
          <cell r="A442" t="str">
            <v>MPR007</v>
          </cell>
          <cell r="B442" t="str">
            <v>Replacement microphone &amp; preamplifier combination for the Model 705 (NoiseBadge). Replacing an original microphone raises the overall noise floor by approx. 6 dB.</v>
          </cell>
          <cell r="C442">
            <v>305</v>
          </cell>
          <cell r="D442">
            <v>385</v>
          </cell>
        </row>
        <row r="443">
          <cell r="A443" t="str">
            <v>NMS021</v>
          </cell>
          <cell r="B443" t="str">
            <v>NoiseTutor system including 831-FF with 831-OB3, 831-ELA and 831-LOG firmware, EPS041, SWW-DNA-NT and EPS2116. Include LS300-DC-xxx to specify cell provider. Customer supply SIM with data and messaging plan.</v>
          </cell>
          <cell r="C443">
            <v>9220</v>
          </cell>
          <cell r="D443">
            <v>13830</v>
          </cell>
        </row>
        <row r="444">
          <cell r="A444" t="str">
            <v>NMS022</v>
          </cell>
          <cell r="B444" t="str">
            <v>NoiseTutor system including 831 with 831-OB3, 831-ELA and 831-LOG firmware, PRM2103-FF, EPS041, SWW-DNA-NT and EPS2116. Include LS300-DC-xxx to specify cell provider. Customer supply SIM with data &amp; messaging plan.</v>
          </cell>
          <cell r="C444">
            <v>9745</v>
          </cell>
          <cell r="D444">
            <v>14618</v>
          </cell>
        </row>
        <row r="445">
          <cell r="A445" t="str">
            <v>NMS043</v>
          </cell>
          <cell r="B445" t="str">
            <v>NoiseTutor system w/o modem in permanent case for TRP019/020 mounting. Includes 831 with 831-OB3, 831-ELA and 831-LOG firmware, PRM2103-FF, EPS043, SWW-DNA-NT and EPS2116</v>
          </cell>
          <cell r="C445">
            <v>9445</v>
          </cell>
          <cell r="D445">
            <v>14168</v>
          </cell>
        </row>
        <row r="446">
          <cell r="A446" t="str">
            <v>NMS043-MDM-E</v>
          </cell>
          <cell r="B446" t="str">
            <v>NoiseTutor system w/modem for outside US &amp; TRP019/020 mounting. Includes 831, 831-OB3, 831-ELA, 831-LOG, PRM2103-FF, EPS043, COM-RV50-DC-U, SWW-DNA-NT &amp; EPS2116</v>
          </cell>
          <cell r="C446">
            <v>9745</v>
          </cell>
          <cell r="D446">
            <v>14618</v>
          </cell>
        </row>
        <row r="447">
          <cell r="A447" t="str">
            <v>NMS043-MDM-U</v>
          </cell>
          <cell r="B447" t="str">
            <v>NoiseTutor system w/modem for US &amp; Canada &amp; TRP019/020 mounting. Includes 831, 831-OB3, 831-ELA, 831-LOG, PRM2103-FF, EPS043, COM-RV50-DC-U, SWW-DNA-NT &amp; EPS2116</v>
          </cell>
          <cell r="C447">
            <v>9745</v>
          </cell>
          <cell r="D447">
            <v>14618</v>
          </cell>
        </row>
        <row r="448">
          <cell r="A448" t="str">
            <v>NMS043-OPT1</v>
          </cell>
          <cell r="B448" t="str">
            <v>NoiseTutor system w/o modem in permanent case for mounting to wall or wooden pole. Includes 831, 831-OB3, 831-ELA, 831-LOG, PRM2103-FF, EPS043, SWW-DNA-NT and EPS2116</v>
          </cell>
          <cell r="C448">
            <v>9445</v>
          </cell>
          <cell r="D448">
            <v>14168</v>
          </cell>
        </row>
        <row r="449">
          <cell r="A449" t="str">
            <v>NMS043-OPT1-MDM-E</v>
          </cell>
          <cell r="B449" t="str">
            <v>NoiseTutor w/modem for outside US &amp; mounting to wall or wooden pole. Includes 831, 831-OB3, 831-ELA, 831-LOG, PRM2103-FF, EPS043, COM-RV50-DC-U, SWW-DNA-NT &amp; EPS2116</v>
          </cell>
          <cell r="C449">
            <v>9745</v>
          </cell>
          <cell r="D449">
            <v>14618</v>
          </cell>
        </row>
        <row r="450">
          <cell r="A450" t="str">
            <v>NMS043-OPT1-MDM-U</v>
          </cell>
          <cell r="B450" t="str">
            <v>NoiseTutor w/modem for US &amp; Canada &amp; mounting to wall or wooden pole. Includes 831, 831-OB3, 831-ELA, 831-LOG, PRM2103-FF, EPS043, COM-RV50-DC-U, SWW-DNA-NT &amp; EPS2116</v>
          </cell>
          <cell r="C450">
            <v>9745</v>
          </cell>
          <cell r="D450">
            <v>14618</v>
          </cell>
        </row>
        <row r="451">
          <cell r="A451" t="str">
            <v>NMS044-LFP100</v>
          </cell>
          <cell r="B451" t="str">
            <v>Complete noise monitoring system including Model 831C, PRM2103-FF, EPS044-LFP, EPS2116, SLP002 with charge controller &amp; necessary cables.  For use when solar insolation &gt; 1 kW•h/m2/day</v>
          </cell>
          <cell r="C451">
            <v>8050</v>
          </cell>
          <cell r="D451">
            <v>13283</v>
          </cell>
        </row>
        <row r="452">
          <cell r="A452" t="str">
            <v>NMS044-LFP60</v>
          </cell>
          <cell r="B452" t="str">
            <v>Complete noise monitoring system including Model 831C, PRM2103-FF, EPS044-LFP, EPS2116, SLP001 with charge controller &amp; necessary cables.  For use when solar insolation &gt; 2 kW•h/m2/day</v>
          </cell>
          <cell r="C452">
            <v>7910</v>
          </cell>
          <cell r="D452">
            <v>13052</v>
          </cell>
        </row>
        <row r="453">
          <cell r="A453" t="str">
            <v>NMS044-SLA100</v>
          </cell>
          <cell r="B453" t="str">
            <v>Complete noise monitoring system including Model 831C, PRM2103-FF, EPS044-SLA, EPS2116, SLP002 with charge controller &amp; necessary cables.  For use when solar insolation &gt; 1 kW•h/m2/day</v>
          </cell>
          <cell r="C453">
            <v>7072</v>
          </cell>
          <cell r="D453">
            <v>11669</v>
          </cell>
        </row>
        <row r="454">
          <cell r="A454" t="str">
            <v>NMS044-SLA60</v>
          </cell>
          <cell r="B454" t="str">
            <v>Complete noise monitoring system including Model 831C, PRM2103-FF, EPS044-SLA, EPS2116, SLP001 with charge controller &amp; necessary cables.  For use when solar insolation &gt; 2 kW•h/m2/day</v>
          </cell>
          <cell r="C454">
            <v>6877</v>
          </cell>
          <cell r="D454">
            <v>11347</v>
          </cell>
        </row>
        <row r="455">
          <cell r="A455" t="str">
            <v>NMS-SE-FF</v>
          </cell>
          <cell r="B455" t="str">
            <v>Noise Monitoring System with SoundExpert LxT Class-1 SLM, 377B02 free-field prepolarized microphone, EPS042 enclosure (uses D-Cell batteries), EXC010 cable, EPS2116 outdoor microphone protection.</v>
          </cell>
          <cell r="C455">
            <v>3344</v>
          </cell>
          <cell r="D455">
            <v>5518</v>
          </cell>
        </row>
        <row r="456">
          <cell r="A456" t="str">
            <v>NMS-SE-RI</v>
          </cell>
          <cell r="B456" t="str">
            <v>Noise Monitoring System with SoundExpert LxT Class-1 SLM, random incidence prepolarized microphone, EPS042 enclosure (uses D-Cell batteries), EXC010 cable, EPS2116 outdoor microphone protection.</v>
          </cell>
          <cell r="C456">
            <v>3344</v>
          </cell>
          <cell r="D456">
            <v>5518</v>
          </cell>
        </row>
        <row r="457">
          <cell r="A457" t="str">
            <v>OR001</v>
          </cell>
          <cell r="B457" t="str">
            <v>Replacement O-ring for 1/2" preamplifier/microphone (set of 3).</v>
          </cell>
          <cell r="C457">
            <v>8</v>
          </cell>
          <cell r="D457">
            <v>12</v>
          </cell>
        </row>
        <row r="458">
          <cell r="A458" t="str">
            <v>PRM2103</v>
          </cell>
          <cell r="B458" t="str">
            <v>Permanent outdoor preamplifier for Model 831 with remote calibration check, humidity reading and heater, for 377B02 pre-polarized microphone(not included). Requires CBL203 or CBL208</v>
          </cell>
          <cell r="C458">
            <v>882</v>
          </cell>
          <cell r="D458">
            <v>1410</v>
          </cell>
        </row>
        <row r="459">
          <cell r="A459" t="str">
            <v>PRM2103-FF</v>
          </cell>
          <cell r="B459" t="str">
            <v>Permanent outdoor preamplifier for Model 831 with remote calibration check, humidity reading and heater, 377B02 pre-polarized microphone. (CBL203 or CBL208 cables not included)</v>
          </cell>
          <cell r="C459">
            <v>1333</v>
          </cell>
          <cell r="D459">
            <v>2132</v>
          </cell>
        </row>
        <row r="460">
          <cell r="A460" t="str">
            <v>PRM831</v>
          </cell>
          <cell r="B460" t="str">
            <v>Model 831 sound level meter preamplifier for 1/2" free-field or random incidence prepolarized microphones</v>
          </cell>
          <cell r="C460">
            <v>457</v>
          </cell>
          <cell r="D460">
            <v>732</v>
          </cell>
        </row>
        <row r="461">
          <cell r="A461" t="str">
            <v>PRM831-FF</v>
          </cell>
          <cell r="B461" t="str">
            <v>PRM831 with 377B02 microphone</v>
          </cell>
          <cell r="C461">
            <v>916</v>
          </cell>
          <cell r="D461">
            <v>1511</v>
          </cell>
        </row>
        <row r="462">
          <cell r="A462" t="str">
            <v>PRM831-RI</v>
          </cell>
          <cell r="B462" t="str">
            <v>PRM831 with random incidence (diffuse field) microphone</v>
          </cell>
          <cell r="C462">
            <v>1005</v>
          </cell>
          <cell r="D462">
            <v>1658</v>
          </cell>
        </row>
        <row r="463">
          <cell r="A463" t="str">
            <v>PRM900C</v>
          </cell>
          <cell r="B463" t="str">
            <v>1/2" diameter preamplifier with 5-pin Switchcraft connector</v>
          </cell>
          <cell r="C463">
            <v>437</v>
          </cell>
          <cell r="D463">
            <v>700</v>
          </cell>
        </row>
        <row r="464">
          <cell r="A464" t="str">
            <v>PRM902</v>
          </cell>
          <cell r="B464" t="str">
            <v>1/2" diameter ultra low noise preamplifier with 7-pin LEMO® connector</v>
          </cell>
          <cell r="C464">
            <v>493</v>
          </cell>
          <cell r="D464">
            <v>813</v>
          </cell>
        </row>
        <row r="465">
          <cell r="A465" t="str">
            <v>PRMLXT1</v>
          </cell>
          <cell r="B465" t="str">
            <v>SoundTrack LxT class-1 preamplifier for 1/2 in. microphone</v>
          </cell>
          <cell r="C465">
            <v>345</v>
          </cell>
          <cell r="D465">
            <v>555</v>
          </cell>
        </row>
        <row r="466">
          <cell r="A466" t="str">
            <v>PRMLXT1L</v>
          </cell>
          <cell r="B466" t="str">
            <v>SoundTrack LxT class-1 low-range preamplifier for 1/2 in. microphone</v>
          </cell>
          <cell r="C466">
            <v>345</v>
          </cell>
          <cell r="D466">
            <v>555</v>
          </cell>
        </row>
        <row r="467">
          <cell r="A467" t="str">
            <v>PRMLXT2B</v>
          </cell>
          <cell r="B467" t="str">
            <v>SoundTrack LxT class-2 preamplifier for 1/2 in. microphone (B)</v>
          </cell>
          <cell r="C467">
            <v>204</v>
          </cell>
          <cell r="D467">
            <v>327</v>
          </cell>
        </row>
        <row r="468">
          <cell r="A468" t="str">
            <v>PRMLXT2L</v>
          </cell>
          <cell r="B468" t="str">
            <v>SoundTrack LxT class-2 low-range preamplifier for 1/2 in. microphone</v>
          </cell>
          <cell r="C468">
            <v>204</v>
          </cell>
          <cell r="D468">
            <v>327</v>
          </cell>
        </row>
        <row r="469">
          <cell r="A469" t="str">
            <v>PRN003</v>
          </cell>
          <cell r="B469" t="str">
            <v>Portable Printer with NiMH rechargeable batteries (MCP7870), charger (MPS160), USB cable (CBL138) - Use with SoundTrack LxT and Model 831</v>
          </cell>
          <cell r="C469">
            <v>368</v>
          </cell>
          <cell r="D469">
            <v>495</v>
          </cell>
        </row>
        <row r="470">
          <cell r="A470" t="str">
            <v>PSA004</v>
          </cell>
          <cell r="B470" t="str">
            <v>DC power supply, 12V, 2 Amps, 90-264 VAC at 50-60 Hz.</v>
          </cell>
          <cell r="C470">
            <v>86</v>
          </cell>
          <cell r="D470">
            <v>139</v>
          </cell>
        </row>
        <row r="471">
          <cell r="A471" t="str">
            <v>PSA027</v>
          </cell>
          <cell r="B471" t="str">
            <v>90 to 264V to 12V switching power supply for 824 and 831 sound level meter and HVM100. 2.5 x 5.5 x 10 mm connector</v>
          </cell>
          <cell r="C471">
            <v>70</v>
          </cell>
          <cell r="D471">
            <v>93</v>
          </cell>
        </row>
        <row r="472">
          <cell r="A472" t="str">
            <v>PSA029</v>
          </cell>
          <cell r="B472" t="str">
            <v>AC Power supply for Model 831 and SoundTrack LxT (100-240VAC to 5V USB w/mini-B cable CBL138).</v>
          </cell>
          <cell r="C472">
            <v>43</v>
          </cell>
          <cell r="D472">
            <v>60</v>
          </cell>
        </row>
        <row r="473">
          <cell r="A473" t="str">
            <v>PSA030</v>
          </cell>
          <cell r="B473" t="str">
            <v>Power Supply 100-250VAC 15VDC 3A 2.1mm (replacement power supply for 831-INT)</v>
          </cell>
          <cell r="C473">
            <v>89</v>
          </cell>
          <cell r="D473">
            <v>142</v>
          </cell>
        </row>
        <row r="474">
          <cell r="A474" t="str">
            <v>PSA031</v>
          </cell>
          <cell r="B474" t="str">
            <v>12VDC to USB converter for SoundTrack LxT and Model 831</v>
          </cell>
          <cell r="C474">
            <v>19</v>
          </cell>
          <cell r="D474">
            <v>26</v>
          </cell>
        </row>
        <row r="475">
          <cell r="A475" t="str">
            <v>PSA032</v>
          </cell>
          <cell r="B475" t="str">
            <v>Battery Charger for EPS030 and EPS029. Input: 100-240VAC, 50-60Hz, 0.80-035A. Output:14.7VDC, 2.25A, Charge End: 13.8VDC, connector ID 2.5mm, OD 5.5mm</v>
          </cell>
          <cell r="C475">
            <v>156</v>
          </cell>
          <cell r="D475">
            <v>257</v>
          </cell>
        </row>
        <row r="476">
          <cell r="A476" t="str">
            <v>PSA035</v>
          </cell>
          <cell r="B476" t="str">
            <v>AC Power supply for HVM200, 100-240VAC to 5V with USB-A to micro-B cable (CBL218), 3 ft (1m)</v>
          </cell>
          <cell r="C476">
            <v>29</v>
          </cell>
          <cell r="D476">
            <v>44</v>
          </cell>
        </row>
        <row r="477">
          <cell r="A477" t="str">
            <v>PSA036</v>
          </cell>
          <cell r="B477" t="str">
            <v>High efficiency DC power adapter, 12V battery to 5V (3A max) for use with DVX013</v>
          </cell>
          <cell r="C477">
            <v>77</v>
          </cell>
          <cell r="D477">
            <v>116</v>
          </cell>
        </row>
        <row r="478">
          <cell r="A478" t="str">
            <v>REB-1MIC</v>
          </cell>
          <cell r="B478" t="str">
            <v>Rebuild and certify one inch microphone</v>
          </cell>
          <cell r="C478">
            <v>451</v>
          </cell>
          <cell r="D478">
            <v>451</v>
          </cell>
        </row>
        <row r="479">
          <cell r="A479" t="str">
            <v>REB-HMIC</v>
          </cell>
          <cell r="B479" t="str">
            <v>Rebuild and certify half inch microphone</v>
          </cell>
          <cell r="C479">
            <v>434</v>
          </cell>
          <cell r="D479">
            <v>434</v>
          </cell>
        </row>
        <row r="480">
          <cell r="A480" t="str">
            <v>REB-QMIC</v>
          </cell>
          <cell r="B480" t="str">
            <v>Rebuild and certify quarter inch microphone</v>
          </cell>
          <cell r="C480">
            <v>496</v>
          </cell>
          <cell r="D480">
            <v>496</v>
          </cell>
        </row>
        <row r="481">
          <cell r="A481" t="str">
            <v>SEN020</v>
          </cell>
          <cell r="B481" t="str">
            <v>Triaxial accelerometer, 0.1 mV/(m/s2) or 1 mV/g ICP®.  The SEN020 has an internal filter attenuating high frequency vibrations.</v>
          </cell>
          <cell r="C481">
            <v>969</v>
          </cell>
          <cell r="D481">
            <v>1491</v>
          </cell>
        </row>
        <row r="482">
          <cell r="A482" t="str">
            <v>SEN020-CBL</v>
          </cell>
          <cell r="B482" t="str">
            <v>Triaxial accelerometer, 1 mV/g ICP &amp; cable (CBL158).</v>
          </cell>
          <cell r="C482">
            <v>1165</v>
          </cell>
          <cell r="D482">
            <v>1665</v>
          </cell>
        </row>
        <row r="483">
          <cell r="A483" t="str">
            <v>SEN021F</v>
          </cell>
          <cell r="B483" t="str">
            <v>Triaxial accelerometer, 1 mV/(m/s2) or 10 mV/g ICP®. The SEN021F has an internal filter attenuating high frequency vibrations.</v>
          </cell>
          <cell r="C483">
            <v>954</v>
          </cell>
          <cell r="D483">
            <v>1526</v>
          </cell>
        </row>
        <row r="484">
          <cell r="A484" t="str">
            <v>SEN021F-CBL</v>
          </cell>
          <cell r="B484" t="str">
            <v>Triaxial accelerometer, 10 mV/g ICP The SEN021F has an internal filter attenuating high frequency vibrations. Includes cable (CBL158).</v>
          </cell>
          <cell r="C484">
            <v>1115</v>
          </cell>
          <cell r="D484">
            <v>1756</v>
          </cell>
        </row>
        <row r="485">
          <cell r="A485" t="str">
            <v>SEN024</v>
          </cell>
          <cell r="B485" t="str">
            <v>Single axis accelerometer, 1 mV/(m/s2) or 10 mV/g ICP®.</v>
          </cell>
          <cell r="C485">
            <v>333</v>
          </cell>
          <cell r="D485">
            <v>476</v>
          </cell>
        </row>
        <row r="486">
          <cell r="A486" t="str">
            <v>SEN024-CBL</v>
          </cell>
          <cell r="B486" t="str">
            <v>Single axis accelerometer, 10 mV/g ICP &amp; cable (CBL120).</v>
          </cell>
          <cell r="C486">
            <v>558</v>
          </cell>
          <cell r="D486">
            <v>728</v>
          </cell>
        </row>
        <row r="487">
          <cell r="A487" t="str">
            <v>SEN025</v>
          </cell>
          <cell r="B487" t="str">
            <v>Single axis accelerometer,  10 mV/(m/s2) or 100 mV/g ICP®.</v>
          </cell>
          <cell r="C487">
            <v>333</v>
          </cell>
          <cell r="D487">
            <v>476</v>
          </cell>
        </row>
        <row r="488">
          <cell r="A488" t="str">
            <v>SEN025-CBL</v>
          </cell>
          <cell r="B488" t="str">
            <v>Single axis accelerometer, 100 mV/g ICP &amp; cable (CBL120).</v>
          </cell>
          <cell r="C488">
            <v>558</v>
          </cell>
          <cell r="D488">
            <v>728</v>
          </cell>
        </row>
        <row r="489">
          <cell r="A489" t="str">
            <v>SEN026</v>
          </cell>
          <cell r="B489" t="str">
            <v>Triaxial palm accelerometer, 1 mV/(m/s2) or 10 mV/g ICP®.</v>
          </cell>
          <cell r="C489">
            <v>969</v>
          </cell>
          <cell r="D489">
            <v>1491</v>
          </cell>
        </row>
        <row r="490">
          <cell r="A490" t="str">
            <v>SEN026-CBL</v>
          </cell>
          <cell r="B490" t="str">
            <v>Triaxial palm accelerometer, 10 mV/g ICP &amp; cable (CBL125).</v>
          </cell>
          <cell r="C490">
            <v>1390</v>
          </cell>
          <cell r="D490">
            <v>1941</v>
          </cell>
        </row>
        <row r="491">
          <cell r="A491" t="str">
            <v>SEN027</v>
          </cell>
          <cell r="B491" t="str">
            <v>Seat pad accelerometer, triaxial.</v>
          </cell>
          <cell r="C491">
            <v>846</v>
          </cell>
          <cell r="D491">
            <v>1301</v>
          </cell>
        </row>
        <row r="492">
          <cell r="A492" t="str">
            <v>SEN027-CBL</v>
          </cell>
          <cell r="B492" t="str">
            <v>Seat pad accelerometer, triaxial &amp; cable (CBL158)</v>
          </cell>
          <cell r="C492">
            <v>1213</v>
          </cell>
          <cell r="D492">
            <v>1844</v>
          </cell>
        </row>
        <row r="493">
          <cell r="A493" t="str">
            <v>SEN031</v>
          </cell>
          <cell r="B493" t="str">
            <v>Combined weather sensor: wind speed and direction (no moving parts), temperature, humidity, pressure, rainfall (requires CBL167 cable + DVX008A)</v>
          </cell>
          <cell r="C493">
            <v>3400</v>
          </cell>
          <cell r="D493">
            <v>4420</v>
          </cell>
        </row>
        <row r="494">
          <cell r="A494" t="str">
            <v>SEN031-01</v>
          </cell>
          <cell r="B494" t="str">
            <v>Combined weather sensor: wind speed and direction (no moving parts), temperature, humidity, pressure, rainfall w/single power supply for NoiseTutor  (requires CBL167 cable + DVX008A)</v>
          </cell>
          <cell r="C494">
            <v>3400</v>
          </cell>
          <cell r="D494">
            <v>4420</v>
          </cell>
        </row>
        <row r="495">
          <cell r="A495" t="str">
            <v>SEN032</v>
          </cell>
          <cell r="B495" t="str">
            <v>Wind speed and direction sensor (requires CBL167 cable + DVX008A)</v>
          </cell>
          <cell r="C495">
            <v>1630</v>
          </cell>
          <cell r="D495">
            <v>2120</v>
          </cell>
        </row>
        <row r="496">
          <cell r="A496" t="str">
            <v>SEN040F</v>
          </cell>
          <cell r="B496" t="str">
            <v>Triaxial, miniature (5.3 gm), ceramic shear ICP® accelerometer, 0.1 mV/(m/s2) or 1 mV/g, 2 to 5 kHz, 1/4-28 4-pin connector</v>
          </cell>
          <cell r="C496">
            <v>805</v>
          </cell>
          <cell r="D496">
            <v>1238</v>
          </cell>
        </row>
        <row r="497">
          <cell r="A497" t="str">
            <v>SEN040F-CBL</v>
          </cell>
          <cell r="B497" t="str">
            <v>Triaxial, miniature (5.3 gm), ceramic shear ICP accelerometer, 1 mV/g, 2 to 5 kHz, 1/4-28 4-pin conn. Includes cable (CBL158)</v>
          </cell>
          <cell r="C497">
            <v>1097</v>
          </cell>
          <cell r="D497">
            <v>1754</v>
          </cell>
        </row>
        <row r="498">
          <cell r="A498" t="str">
            <v>SEN041F</v>
          </cell>
          <cell r="B498" t="str">
            <v>Triaxial, miniature (5.3 gm), ceramic shear ICP® accelerometer, 1 mV/(m/s2) or 10 mV/g, 2 to 5 kHz, 1/4-28 4-pin connector</v>
          </cell>
          <cell r="C498">
            <v>805</v>
          </cell>
          <cell r="D498">
            <v>1238</v>
          </cell>
        </row>
        <row r="499">
          <cell r="A499" t="str">
            <v>SEN041F-CBL</v>
          </cell>
          <cell r="B499" t="str">
            <v>Triaxial, miniature (5.3 gm), ceramic shear ICP accelerometer, 10 mV/g, 2 to 5 kHz, 1/4-28 4-pin conn. includes cable (CBL158)</v>
          </cell>
          <cell r="C499">
            <v>1097</v>
          </cell>
          <cell r="D499">
            <v>1754</v>
          </cell>
        </row>
        <row r="500">
          <cell r="A500" t="str">
            <v>SER-FEE</v>
          </cell>
          <cell r="B500" t="str">
            <v>Evaluation of item per customer request</v>
          </cell>
          <cell r="C500">
            <v>100</v>
          </cell>
          <cell r="D500">
            <v>100</v>
          </cell>
        </row>
        <row r="501">
          <cell r="A501" t="str">
            <v>SLP001</v>
          </cell>
          <cell r="B501" t="str">
            <v>Portable folding 60 Watt solar panel with integrated stand and carrying case</v>
          </cell>
          <cell r="C501">
            <v>295</v>
          </cell>
          <cell r="D501">
            <v>384</v>
          </cell>
        </row>
        <row r="502">
          <cell r="A502" t="str">
            <v>SLP002</v>
          </cell>
          <cell r="B502" t="str">
            <v>Portable folding 100 Watt solar panel with integrated stand and carrying case</v>
          </cell>
          <cell r="C502">
            <v>437</v>
          </cell>
          <cell r="D502">
            <v>568</v>
          </cell>
        </row>
        <row r="503">
          <cell r="A503" t="str">
            <v>SWW-AUDIT</v>
          </cell>
          <cell r="B503" t="str">
            <v>Audiometer calibration software for Model 824 sound level meter based systems.</v>
          </cell>
          <cell r="C503">
            <v>1482</v>
          </cell>
          <cell r="D503">
            <v>2371</v>
          </cell>
        </row>
        <row r="504">
          <cell r="A504" t="str">
            <v>SWW-BLAZE</v>
          </cell>
          <cell r="B504" t="str">
            <v>Blaze industrial hygiene software for Spark family noise dosimeters</v>
          </cell>
          <cell r="C504">
            <v>297</v>
          </cell>
          <cell r="D504">
            <v>416</v>
          </cell>
        </row>
        <row r="505">
          <cell r="A505" t="str">
            <v>SWW-BLAZE-LXT</v>
          </cell>
          <cell r="B505" t="str">
            <v>Blaze industrial hygiene software for SoundTrack LxT</v>
          </cell>
          <cell r="C505">
            <v>297</v>
          </cell>
          <cell r="D505">
            <v>416</v>
          </cell>
        </row>
        <row r="506">
          <cell r="A506" t="str">
            <v>SWW-DNA</v>
          </cell>
          <cell r="B506" t="str">
            <v>Software and dongle (USB) for evaluation and reporting of data downloaded from the Larson Davis instruments, requires an instrument driver.</v>
          </cell>
          <cell r="C506">
            <v>609</v>
          </cell>
          <cell r="D506">
            <v>974</v>
          </cell>
        </row>
        <row r="507">
          <cell r="A507" t="str">
            <v>SWW-DNA-2800</v>
          </cell>
          <cell r="B507" t="str">
            <v>Instrument driver for instrument control, setup, live display, data translation, and data download for the Larson Davis Models 2800, 2900, 3000+, 3200.</v>
          </cell>
          <cell r="C507">
            <v>780</v>
          </cell>
          <cell r="D507">
            <v>1248</v>
          </cell>
        </row>
        <row r="508">
          <cell r="A508" t="str">
            <v>SWW-DNA-720</v>
          </cell>
          <cell r="B508" t="str">
            <v>Instrument driver for instrument control, setup, live display, data translation, and data download for the Larson Davis Models 712 &amp; 720.</v>
          </cell>
          <cell r="C508">
            <v>393</v>
          </cell>
          <cell r="D508">
            <v>627</v>
          </cell>
        </row>
        <row r="509">
          <cell r="A509" t="str">
            <v>SWW-DNA-824</v>
          </cell>
          <cell r="B509" t="str">
            <v>Instrument driver for instrument control, setup, live display, data translation, and data download for the Larson Davis system 824 sound level meter.</v>
          </cell>
          <cell r="C509">
            <v>423</v>
          </cell>
          <cell r="D509">
            <v>634</v>
          </cell>
        </row>
        <row r="510">
          <cell r="A510" t="str">
            <v>SWW-DNA-831</v>
          </cell>
          <cell r="B510" t="str">
            <v>Instrument driver for instrument control, setup, live display, data translation, and data download for Model 831 sound level meter.</v>
          </cell>
          <cell r="C510">
            <v>780</v>
          </cell>
          <cell r="D510">
            <v>1249</v>
          </cell>
        </row>
        <row r="511">
          <cell r="A511" t="str">
            <v>SWW-DNA-BA</v>
          </cell>
          <cell r="B511" t="str">
            <v>DNA software option to add building acoustics, allows calculation of transmission loss and sound insulation</v>
          </cell>
          <cell r="C511">
            <v>598</v>
          </cell>
          <cell r="D511">
            <v>955</v>
          </cell>
        </row>
        <row r="512">
          <cell r="A512" t="str">
            <v>SWW-DNA-DONGLE-UPG</v>
          </cell>
          <cell r="B512" t="str">
            <v>DNA- Customer dongle key (USB) upgrade from parallel port, requires old software key (dongle) to be returned.</v>
          </cell>
          <cell r="C512">
            <v>106</v>
          </cell>
          <cell r="D512">
            <v>159</v>
          </cell>
        </row>
        <row r="513">
          <cell r="A513" t="str">
            <v>SWW-DNA-D-RTA1</v>
          </cell>
          <cell r="B513" t="str">
            <v>Extra USB Dongle for Multi User of 2800, 2900, 3000+</v>
          </cell>
          <cell r="C513">
            <v>519</v>
          </cell>
          <cell r="D513">
            <v>830</v>
          </cell>
        </row>
        <row r="514">
          <cell r="A514" t="str">
            <v>SWW-DNA-D-RTA2</v>
          </cell>
          <cell r="B514" t="str">
            <v>Extra USB Dongle for Multi User of SLM 824 / 831</v>
          </cell>
          <cell r="C514">
            <v>519</v>
          </cell>
          <cell r="D514">
            <v>830</v>
          </cell>
        </row>
        <row r="515">
          <cell r="A515" t="str">
            <v>SWW-DNA-D-RTA3</v>
          </cell>
          <cell r="B515" t="str">
            <v>Extra USB Dongle for Multi User of SLM 824, 2800, 2900, 3000+</v>
          </cell>
          <cell r="C515">
            <v>780</v>
          </cell>
          <cell r="D515">
            <v>1249</v>
          </cell>
        </row>
        <row r="516">
          <cell r="A516" t="str">
            <v>SWW-DNA-DS-FA</v>
          </cell>
          <cell r="B516" t="str">
            <v>Direct Store and File Audio option storing directly on a computer bypassing instrument memory. Includes CBL134 for downloading audio files.</v>
          </cell>
          <cell r="C516">
            <v>797</v>
          </cell>
          <cell r="D516">
            <v>1276</v>
          </cell>
        </row>
        <row r="517">
          <cell r="A517" t="str">
            <v>SWW-DNA-D-SLM</v>
          </cell>
          <cell r="B517" t="str">
            <v xml:space="preserve">Extra USB Dongle for Multi User of SLM 812, 820, 870 and HVM </v>
          </cell>
          <cell r="C517">
            <v>414</v>
          </cell>
          <cell r="D517">
            <v>662</v>
          </cell>
        </row>
        <row r="518">
          <cell r="A518" t="str">
            <v>SWW-DNA-EV</v>
          </cell>
          <cell r="B518" t="str">
            <v>DNA option for events tracking: PNL and PNLT event time history and EPNL event</v>
          </cell>
          <cell r="C518">
            <v>598</v>
          </cell>
          <cell r="D518">
            <v>955</v>
          </cell>
        </row>
        <row r="519">
          <cell r="A519" t="str">
            <v>SWW-DNA-HVM</v>
          </cell>
          <cell r="B519" t="str">
            <v xml:space="preserve">Instrument driver provides instrument control, setup, live display, data translation, and data download for the Model HVM100. </v>
          </cell>
          <cell r="C519">
            <v>349</v>
          </cell>
          <cell r="D519">
            <v>558</v>
          </cell>
        </row>
        <row r="520">
          <cell r="A520" t="str">
            <v>SWW-DNA-IY</v>
          </cell>
          <cell r="B520" t="str">
            <v>DNA option for industrial hygiene</v>
          </cell>
          <cell r="C520">
            <v>307</v>
          </cell>
          <cell r="D520">
            <v>487</v>
          </cell>
        </row>
        <row r="521">
          <cell r="A521" t="str">
            <v>SWW-DNA-KEY-R-USB</v>
          </cell>
          <cell r="B521" t="str">
            <v>DNA- Customer dongle key (USB) as a replacement for lost dongle. Requires lost S/N to be provided at time of order.</v>
          </cell>
          <cell r="C521">
            <v>131</v>
          </cell>
          <cell r="D521">
            <v>209</v>
          </cell>
        </row>
        <row r="522">
          <cell r="A522" t="str">
            <v>SWW-DNA-LXT</v>
          </cell>
          <cell r="B522" t="str">
            <v>Instrument driver for instrument control, setup, live display, data translation, and data download for the SoundTrack LxT sound level meter.</v>
          </cell>
          <cell r="C522">
            <v>472</v>
          </cell>
          <cell r="D522">
            <v>730</v>
          </cell>
        </row>
        <row r="523">
          <cell r="A523" t="str">
            <v>SWW-DNA-MAP</v>
          </cell>
          <cell r="B523" t="str">
            <v>DNA option for 3D color mapping</v>
          </cell>
          <cell r="C523">
            <v>598</v>
          </cell>
          <cell r="D523">
            <v>955</v>
          </cell>
        </row>
        <row r="524">
          <cell r="A524" t="str">
            <v>SWW-DNA-MOG</v>
          </cell>
          <cell r="B524" t="str">
            <v>DNA option for optimised mapping using OpenGL, requires DNA Mapping</v>
          </cell>
          <cell r="C524">
            <v>598</v>
          </cell>
          <cell r="D524">
            <v>955</v>
          </cell>
        </row>
        <row r="525">
          <cell r="A525" t="str">
            <v>SWW-DNA-NT</v>
          </cell>
          <cell r="B525" t="str">
            <v>NoiseTutor station base software.  Requires 831 serial number for license</v>
          </cell>
          <cell r="C525">
            <v>1163</v>
          </cell>
          <cell r="D525">
            <v>1860</v>
          </cell>
        </row>
        <row r="526">
          <cell r="A526" t="str">
            <v>SWW-DNA-NT-CS</v>
          </cell>
          <cell r="B526" t="str">
            <v>NoiseTutor option to add continuous sound recording.  Requires SWW-DNA-NT and 831 serial number for license</v>
          </cell>
          <cell r="C526">
            <v>291</v>
          </cell>
          <cell r="D526">
            <v>466</v>
          </cell>
        </row>
        <row r="527">
          <cell r="A527" t="str">
            <v>SWW-DNA-NT-EV</v>
          </cell>
          <cell r="B527" t="str">
            <v>NoiseTutor option to add events, requires SWW-DNA-NT.  Requires SWW-DNA-NT-CS for listen to event capability and 831 serial number for license</v>
          </cell>
          <cell r="C527">
            <v>581</v>
          </cell>
          <cell r="D527">
            <v>933</v>
          </cell>
        </row>
        <row r="528">
          <cell r="A528" t="str">
            <v>SWW-DNA-REMOTE</v>
          </cell>
          <cell r="B528" t="str">
            <v>DNA software for monitoring a remote location when using 820, 824, 870, 831, LXT. Uses modem connection for communication and data download.</v>
          </cell>
          <cell r="C528">
            <v>846</v>
          </cell>
          <cell r="D528">
            <v>1338</v>
          </cell>
        </row>
        <row r="529">
          <cell r="A529" t="str">
            <v>SWW-DNA-SLM</v>
          </cell>
          <cell r="B529" t="str">
            <v xml:space="preserve">Instrument driver provides instrument control, setup, live display, data translation, and data download for the Larson Davis Models 812, 820, 870 sound level meters. </v>
          </cell>
          <cell r="C529">
            <v>393</v>
          </cell>
          <cell r="D529">
            <v>627</v>
          </cell>
        </row>
        <row r="530">
          <cell r="A530" t="str">
            <v>SWW-DNA-TRK</v>
          </cell>
          <cell r="B530" t="str">
            <v>Adds order tracking capabilities to the DNA software.</v>
          </cell>
          <cell r="C530">
            <v>261</v>
          </cell>
          <cell r="D530">
            <v>418</v>
          </cell>
        </row>
        <row r="531">
          <cell r="A531" t="str">
            <v>SWW-G4-HVM</v>
          </cell>
          <cell r="B531" t="str">
            <v xml:space="preserve">G4 license to enable support for HVM200 and HVM100 for concurrent installation on up to 5 computers </v>
          </cell>
          <cell r="C531">
            <v>297</v>
          </cell>
          <cell r="D531">
            <v>458</v>
          </cell>
        </row>
        <row r="532">
          <cell r="A532" t="str">
            <v>SWW-G4-HVM-6MO</v>
          </cell>
          <cell r="B532" t="str">
            <v>G4 license to enable support for HVM200 and HVM100 that expires in 6 months from first installation.  Allows installation on up to 5 concurrent computers.</v>
          </cell>
          <cell r="C532">
            <v>95</v>
          </cell>
          <cell r="D532">
            <v>156</v>
          </cell>
        </row>
        <row r="533">
          <cell r="A533" t="str">
            <v>SWW-G4-SDK</v>
          </cell>
          <cell r="B533" t="str">
            <v>Software development kit for Model 831 and LxT sound level meters including support for Microsoft Windows and Linux.  Includes 8 hours technical support</v>
          </cell>
          <cell r="C533">
            <v>4000</v>
          </cell>
          <cell r="D533">
            <v>4000</v>
          </cell>
        </row>
        <row r="534">
          <cell r="A534" t="str">
            <v>SWW-G4-WINSDK</v>
          </cell>
          <cell r="B534" t="str">
            <v>Software development kit for Model 831 and LxT sound level meters including support for Microsoft Windows only.  Includes 2 hours technical support</v>
          </cell>
          <cell r="C534">
            <v>495</v>
          </cell>
          <cell r="D534">
            <v>495</v>
          </cell>
        </row>
        <row r="535">
          <cell r="A535" t="str">
            <v>SWW-HVMgr</v>
          </cell>
          <cell r="B535" t="str">
            <v>Human vibration management software for vibration exposure risk assessment and management</v>
          </cell>
          <cell r="C535">
            <v>672</v>
          </cell>
          <cell r="D535">
            <v>1008</v>
          </cell>
        </row>
        <row r="536">
          <cell r="A536" t="str">
            <v>SWW-UTILTY-G4</v>
          </cell>
          <cell r="B536" t="str">
            <v>Utility software for SoundTrack LxT and Model 831 sound level meter: download, upgrade, translate, print text reports or export to spreadsheet. CD with quick start guide</v>
          </cell>
          <cell r="C536">
            <v>19</v>
          </cell>
          <cell r="D536">
            <v>19</v>
          </cell>
        </row>
        <row r="537">
          <cell r="A537" t="str">
            <v>SYS008</v>
          </cell>
          <cell r="B537" t="str">
            <v>Audiometric calibration system (824, AEC100, 1 in. pressure condenser microphone, and all related accessories, SWW-AUDIT, 824-AUD firmware).</v>
          </cell>
          <cell r="C537">
            <v>8832</v>
          </cell>
          <cell r="D537">
            <v>14131</v>
          </cell>
        </row>
        <row r="538">
          <cell r="A538" t="str">
            <v>SYS009</v>
          </cell>
          <cell r="B538" t="str">
            <v>Complete audiometer calibration system with artificial mastoid (824, AEC100, AMC493B, 1 in. pressure condenser microphone, all related accessories, 824-AUD firmware).</v>
          </cell>
          <cell r="C538">
            <v>9743</v>
          </cell>
          <cell r="D538">
            <v>15589</v>
          </cell>
        </row>
        <row r="539">
          <cell r="A539" t="str">
            <v>SYS010</v>
          </cell>
          <cell r="B539" t="str">
            <v>Audiometric calibration system (824, AEC201, 1/2 in.  pressure microphone, all related accessories, SWW-AUDIT, 824-AUD firmware).</v>
          </cell>
          <cell r="C539">
            <v>8832</v>
          </cell>
          <cell r="D539">
            <v>14131</v>
          </cell>
        </row>
        <row r="540">
          <cell r="A540" t="str">
            <v>SYS011</v>
          </cell>
          <cell r="B540" t="str">
            <v>Complete audiometer calibration system with artificial mastoid (824, AEC201, AMC493B, 1/2 in. pressure microphone, all related accessories, 824-AUD firmware).</v>
          </cell>
          <cell r="C540">
            <v>9743</v>
          </cell>
          <cell r="D540">
            <v>15589</v>
          </cell>
        </row>
        <row r="541">
          <cell r="A541" t="str">
            <v>TRP001</v>
          </cell>
          <cell r="B541" t="str">
            <v>Instrumentation tripod w/ADP032 preamp to tripod interface.</v>
          </cell>
          <cell r="C541">
            <v>92</v>
          </cell>
          <cell r="D541">
            <v>147</v>
          </cell>
        </row>
        <row r="542">
          <cell r="A542" t="str">
            <v>TRP003</v>
          </cell>
          <cell r="B542" t="str">
            <v>Support tripod, maximum height 8ft, used in portable NMS systems.</v>
          </cell>
          <cell r="C542">
            <v>181</v>
          </cell>
          <cell r="D542">
            <v>249</v>
          </cell>
        </row>
        <row r="543">
          <cell r="A543" t="str">
            <v>TRP012</v>
          </cell>
          <cell r="B543" t="str">
            <v>Arm to mount weather sensors to 17' tilt down tower (TRP011 and TRP019).</v>
          </cell>
          <cell r="C543">
            <v>267</v>
          </cell>
          <cell r="D543">
            <v>363</v>
          </cell>
        </row>
        <row r="544">
          <cell r="A544" t="str">
            <v>TRP018</v>
          </cell>
          <cell r="B544" t="str">
            <v>Adjustable microphone stand (5/8 in thread) with adjustable boom. (Use with microphone preamplifier holder: ADP066, ADP067, or ADP068)</v>
          </cell>
          <cell r="C544">
            <v>114</v>
          </cell>
          <cell r="D544">
            <v>177</v>
          </cell>
        </row>
        <row r="545">
          <cell r="A545" t="str">
            <v>TRP019</v>
          </cell>
          <cell r="B545" t="str">
            <v>Aluminum tilt-down pole, 17’. Use with EPS2116 or 426A12, EPS031 or EPS043. Requires concrete base, for mounting refer to instructions.</v>
          </cell>
          <cell r="C545">
            <v>1997</v>
          </cell>
          <cell r="D545">
            <v>2995</v>
          </cell>
        </row>
        <row r="546">
          <cell r="A546" t="str">
            <v>TRP020-06</v>
          </cell>
          <cell r="B546" t="str">
            <v>Portable Heavy Duty Tripod (6ft). Use with EPS2116 or 426A12, EPS031 or EPS043</v>
          </cell>
          <cell r="C546">
            <v>1434</v>
          </cell>
          <cell r="D546">
            <v>2048</v>
          </cell>
        </row>
        <row r="547">
          <cell r="A547" t="str">
            <v>TRP020-10</v>
          </cell>
          <cell r="B547" t="str">
            <v>Portable Heavy Duty Tripod (10ft). Use with EPS2116 or 426A12, EPS031 or EPS043.  Includes TRP020-KIT10</v>
          </cell>
          <cell r="C547">
            <v>1998</v>
          </cell>
          <cell r="D547">
            <v>2997</v>
          </cell>
        </row>
        <row r="548">
          <cell r="A548" t="str">
            <v>TRP020-15</v>
          </cell>
          <cell r="B548" t="str">
            <v>Portable Heavy Duty Tripod (15ft). Use with EPS2116 or 426A12, EPS031 or EPS043.   Includes TRP020-KIT15</v>
          </cell>
          <cell r="C548">
            <v>2230</v>
          </cell>
          <cell r="D548">
            <v>3345</v>
          </cell>
        </row>
        <row r="549">
          <cell r="A549" t="str">
            <v>TRP020-20</v>
          </cell>
          <cell r="B549" t="str">
            <v>Portable Heavy Duty Tripod (20ft). Use with EPS2116 or 426A12, EPS031 or EPS043.   Includes TRP020-KIT20</v>
          </cell>
          <cell r="C549">
            <v>2440</v>
          </cell>
          <cell r="D549">
            <v>3660</v>
          </cell>
        </row>
        <row r="550">
          <cell r="A550" t="str">
            <v>TRP020-KIT10</v>
          </cell>
          <cell r="B550" t="str">
            <v>Guy wire kit for 10 foot pole configuration</v>
          </cell>
          <cell r="C550">
            <v>554</v>
          </cell>
          <cell r="D550">
            <v>720</v>
          </cell>
        </row>
        <row r="551">
          <cell r="A551" t="str">
            <v>TRP020-KIT15</v>
          </cell>
          <cell r="B551" t="str">
            <v>Guy wire kit for 15 foot pole configuration</v>
          </cell>
          <cell r="C551">
            <v>572</v>
          </cell>
          <cell r="D551">
            <v>743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5"/>
  <sheetViews>
    <sheetView tabSelected="1" zoomScale="90" zoomScaleNormal="90" workbookViewId="0">
      <selection sqref="A1:J1"/>
    </sheetView>
  </sheetViews>
  <sheetFormatPr defaultRowHeight="15" x14ac:dyDescent="0.25"/>
  <cols>
    <col min="1" max="1" width="6.7109375" style="72" customWidth="1"/>
    <col min="2" max="2" width="6.42578125" style="72" customWidth="1"/>
    <col min="3" max="3" width="17.140625" style="72" customWidth="1"/>
    <col min="4" max="4" width="4" style="72" customWidth="1"/>
    <col min="5" max="5" width="9" style="72" customWidth="1"/>
    <col min="6" max="6" width="4" style="72" customWidth="1"/>
    <col min="7" max="7" width="11.140625" style="72" customWidth="1"/>
    <col min="8" max="8" width="4.28515625" style="72" customWidth="1"/>
    <col min="9" max="9" width="9.5703125" style="72" customWidth="1"/>
    <col min="10" max="10" width="11.7109375" style="72" bestFit="1" customWidth="1"/>
    <col min="11" max="11" width="11.85546875" style="72" customWidth="1"/>
    <col min="12" max="12" width="13.28515625" style="72" bestFit="1" customWidth="1"/>
    <col min="13" max="13" width="13.7109375" style="72" customWidth="1"/>
    <col min="14" max="14" width="13.5703125" style="72" customWidth="1"/>
    <col min="15" max="15" width="11" style="72" customWidth="1"/>
    <col min="16" max="16" width="11.42578125" style="72" customWidth="1"/>
    <col min="17" max="17" width="14.28515625" style="72" customWidth="1"/>
    <col min="18" max="18" width="14.42578125" style="72" customWidth="1"/>
  </cols>
  <sheetData>
    <row r="1" spans="1:18" ht="18.75" thickBot="1" x14ac:dyDescent="0.3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5"/>
      <c r="K1" s="136" t="s">
        <v>1</v>
      </c>
      <c r="L1" s="137"/>
      <c r="M1" s="137"/>
      <c r="N1" s="137"/>
      <c r="O1" s="137"/>
      <c r="P1" s="137"/>
      <c r="Q1" s="137"/>
      <c r="R1" s="138"/>
    </row>
    <row r="2" spans="1:18" ht="15.75" thickBot="1" x14ac:dyDescent="0.3">
      <c r="A2" s="142" t="s">
        <v>2</v>
      </c>
      <c r="B2" s="143"/>
      <c r="C2" s="143"/>
      <c r="D2" s="143"/>
      <c r="E2" s="143"/>
      <c r="F2" s="143"/>
      <c r="G2" s="143"/>
      <c r="H2" s="143"/>
      <c r="I2" s="143"/>
      <c r="J2" s="144"/>
      <c r="K2" s="139"/>
      <c r="L2" s="140"/>
      <c r="M2" s="140"/>
      <c r="N2" s="140"/>
      <c r="O2" s="140"/>
      <c r="P2" s="140"/>
      <c r="Q2" s="140"/>
      <c r="R2" s="141"/>
    </row>
    <row r="3" spans="1:18" ht="15.75" thickBot="1" x14ac:dyDescent="0.3">
      <c r="A3" s="145" t="s">
        <v>3</v>
      </c>
      <c r="B3" s="146"/>
      <c r="C3" s="146"/>
      <c r="D3" s="146"/>
      <c r="E3" s="146"/>
      <c r="F3" s="146"/>
      <c r="G3" s="146"/>
      <c r="H3" s="146"/>
      <c r="I3" s="146"/>
      <c r="J3" s="146"/>
      <c r="K3" s="147"/>
      <c r="L3" s="147"/>
      <c r="M3" s="147"/>
      <c r="N3" s="147"/>
      <c r="O3" s="147"/>
      <c r="P3" s="147"/>
      <c r="Q3" s="147"/>
      <c r="R3" s="148"/>
    </row>
    <row r="4" spans="1:18" x14ac:dyDescent="0.25">
      <c r="A4" s="149" t="s">
        <v>4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1"/>
    </row>
    <row r="5" spans="1:18" ht="15.75" thickBot="1" x14ac:dyDescent="0.3">
      <c r="A5" s="152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4"/>
    </row>
    <row r="6" spans="1:18" ht="23.25" thickBot="1" x14ac:dyDescent="0.3">
      <c r="A6" s="155" t="s">
        <v>73</v>
      </c>
      <c r="B6" s="156"/>
      <c r="C6" s="156"/>
      <c r="D6" s="156"/>
      <c r="E6" s="157"/>
      <c r="F6" s="157"/>
      <c r="G6" s="157"/>
      <c r="H6" s="157"/>
      <c r="I6" s="157"/>
      <c r="J6" s="157"/>
      <c r="K6" s="158"/>
      <c r="L6" s="1"/>
      <c r="M6" s="1"/>
      <c r="N6" s="1"/>
      <c r="O6" s="1"/>
      <c r="P6" s="1"/>
      <c r="Q6" s="1"/>
      <c r="R6" s="2"/>
    </row>
    <row r="7" spans="1:18" ht="15.75" thickBot="1" x14ac:dyDescent="0.3">
      <c r="A7" s="181"/>
      <c r="B7" s="182"/>
      <c r="C7" s="182"/>
      <c r="D7" s="182"/>
      <c r="E7" s="182"/>
      <c r="F7" s="182"/>
      <c r="G7" s="182"/>
      <c r="H7" s="182"/>
      <c r="I7" s="182"/>
      <c r="J7" s="182"/>
      <c r="K7" s="183"/>
      <c r="L7" s="1"/>
      <c r="M7" s="1"/>
      <c r="N7" s="1"/>
      <c r="O7" s="1"/>
      <c r="P7" s="1"/>
      <c r="Q7" s="1"/>
      <c r="R7" s="2"/>
    </row>
    <row r="8" spans="1:18" x14ac:dyDescent="0.25">
      <c r="A8" s="184" t="s">
        <v>5</v>
      </c>
      <c r="B8" s="185"/>
      <c r="C8" s="186"/>
      <c r="D8" s="187" t="s">
        <v>6</v>
      </c>
      <c r="E8" s="188"/>
      <c r="F8" s="189"/>
      <c r="G8" s="193"/>
      <c r="H8" s="186"/>
      <c r="I8" s="194"/>
      <c r="J8" s="198" t="s">
        <v>7</v>
      </c>
      <c r="K8" s="185"/>
      <c r="L8" s="165"/>
      <c r="M8" s="166"/>
      <c r="N8" s="166"/>
      <c r="O8" s="166"/>
      <c r="P8" s="166"/>
      <c r="Q8" s="166"/>
      <c r="R8" s="167"/>
    </row>
    <row r="9" spans="1:18" ht="15.75" thickBot="1" x14ac:dyDescent="0.3">
      <c r="A9" s="171"/>
      <c r="B9" s="172"/>
      <c r="C9" s="173"/>
      <c r="D9" s="190"/>
      <c r="E9" s="191"/>
      <c r="F9" s="192"/>
      <c r="G9" s="195"/>
      <c r="H9" s="196"/>
      <c r="I9" s="197"/>
      <c r="J9" s="177"/>
      <c r="K9" s="172"/>
      <c r="L9" s="168"/>
      <c r="M9" s="169"/>
      <c r="N9" s="169"/>
      <c r="O9" s="169"/>
      <c r="P9" s="169"/>
      <c r="Q9" s="169"/>
      <c r="R9" s="170"/>
    </row>
    <row r="10" spans="1:18" ht="17.25" thickBot="1" x14ac:dyDescent="0.3">
      <c r="A10" s="171" t="s">
        <v>8</v>
      </c>
      <c r="B10" s="172"/>
      <c r="C10" s="173"/>
      <c r="D10" s="174"/>
      <c r="E10" s="175"/>
      <c r="F10" s="175"/>
      <c r="G10" s="175"/>
      <c r="H10" s="175"/>
      <c r="I10" s="176"/>
      <c r="J10" s="177" t="s">
        <v>9</v>
      </c>
      <c r="K10" s="172"/>
      <c r="L10" s="178"/>
      <c r="M10" s="179"/>
      <c r="N10" s="179"/>
      <c r="O10" s="179"/>
      <c r="P10" s="179"/>
      <c r="Q10" s="179"/>
      <c r="R10" s="180"/>
    </row>
    <row r="11" spans="1:18" ht="17.25" thickBot="1" x14ac:dyDescent="0.3">
      <c r="A11" s="171"/>
      <c r="B11" s="172"/>
      <c r="C11" s="173"/>
      <c r="D11" s="3"/>
      <c r="E11" s="4" t="s">
        <v>10</v>
      </c>
      <c r="F11" s="5"/>
      <c r="G11" s="4" t="s">
        <v>11</v>
      </c>
      <c r="H11" s="5"/>
      <c r="I11" s="6" t="s">
        <v>12</v>
      </c>
      <c r="J11" s="177"/>
      <c r="K11" s="172"/>
      <c r="L11" s="168"/>
      <c r="M11" s="169"/>
      <c r="N11" s="169"/>
      <c r="O11" s="169"/>
      <c r="P11" s="169"/>
      <c r="Q11" s="169"/>
      <c r="R11" s="170"/>
    </row>
    <row r="12" spans="1:18" ht="17.25" thickBot="1" x14ac:dyDescent="0.3">
      <c r="A12" s="171" t="s">
        <v>13</v>
      </c>
      <c r="B12" s="172"/>
      <c r="C12" s="173"/>
      <c r="D12" s="202"/>
      <c r="E12" s="203"/>
      <c r="F12" s="203"/>
      <c r="G12" s="203"/>
      <c r="H12" s="203"/>
      <c r="I12" s="204"/>
      <c r="J12" s="177" t="s">
        <v>14</v>
      </c>
      <c r="K12" s="172"/>
      <c r="L12" s="178"/>
      <c r="M12" s="179"/>
      <c r="N12" s="179"/>
      <c r="O12" s="179"/>
      <c r="P12" s="179"/>
      <c r="Q12" s="179"/>
      <c r="R12" s="180"/>
    </row>
    <row r="13" spans="1:18" ht="17.25" thickBot="1" x14ac:dyDescent="0.3">
      <c r="A13" s="171"/>
      <c r="B13" s="172"/>
      <c r="C13" s="173"/>
      <c r="D13" s="3"/>
      <c r="E13" s="4" t="s">
        <v>15</v>
      </c>
      <c r="F13" s="5"/>
      <c r="G13" s="4" t="s">
        <v>16</v>
      </c>
      <c r="H13" s="5"/>
      <c r="I13" s="6" t="s">
        <v>17</v>
      </c>
      <c r="J13" s="177"/>
      <c r="K13" s="172"/>
      <c r="L13" s="168"/>
      <c r="M13" s="169"/>
      <c r="N13" s="169"/>
      <c r="O13" s="169"/>
      <c r="P13" s="169"/>
      <c r="Q13" s="169"/>
      <c r="R13" s="170"/>
    </row>
    <row r="14" spans="1:18" ht="17.25" thickBot="1" x14ac:dyDescent="0.3">
      <c r="A14" s="212" t="s">
        <v>18</v>
      </c>
      <c r="B14" s="213"/>
      <c r="C14" s="217"/>
      <c r="D14" s="202"/>
      <c r="E14" s="203"/>
      <c r="F14" s="203"/>
      <c r="G14" s="203"/>
      <c r="H14" s="203"/>
      <c r="I14" s="204"/>
      <c r="J14" s="177" t="s">
        <v>19</v>
      </c>
      <c r="K14" s="172"/>
      <c r="L14" s="178"/>
      <c r="M14" s="179"/>
      <c r="N14" s="179"/>
      <c r="O14" s="179"/>
      <c r="P14" s="179"/>
      <c r="Q14" s="179"/>
      <c r="R14" s="180"/>
    </row>
    <row r="15" spans="1:18" ht="17.25" thickBot="1" x14ac:dyDescent="0.3">
      <c r="A15" s="214"/>
      <c r="B15" s="215"/>
      <c r="C15" s="218"/>
      <c r="D15" s="5"/>
      <c r="E15" s="4" t="s">
        <v>20</v>
      </c>
      <c r="F15" s="199"/>
      <c r="G15" s="200"/>
      <c r="H15" s="200"/>
      <c r="I15" s="201"/>
      <c r="J15" s="177"/>
      <c r="K15" s="172"/>
      <c r="L15" s="168"/>
      <c r="M15" s="169"/>
      <c r="N15" s="169"/>
      <c r="O15" s="169"/>
      <c r="P15" s="169"/>
      <c r="Q15" s="169"/>
      <c r="R15" s="170"/>
    </row>
    <row r="16" spans="1:18" ht="17.25" thickBot="1" x14ac:dyDescent="0.3">
      <c r="A16" s="214"/>
      <c r="B16" s="215"/>
      <c r="C16" s="218"/>
      <c r="D16" s="202"/>
      <c r="E16" s="203"/>
      <c r="F16" s="203"/>
      <c r="G16" s="203"/>
      <c r="H16" s="203"/>
      <c r="I16" s="204"/>
      <c r="J16" s="177" t="s">
        <v>21</v>
      </c>
      <c r="K16" s="172"/>
      <c r="L16" s="178"/>
      <c r="M16" s="179"/>
      <c r="N16" s="179"/>
      <c r="O16" s="179"/>
      <c r="P16" s="179"/>
      <c r="Q16" s="179"/>
      <c r="R16" s="180"/>
    </row>
    <row r="17" spans="1:18" ht="17.25" thickBot="1" x14ac:dyDescent="0.3">
      <c r="A17" s="190"/>
      <c r="B17" s="216"/>
      <c r="C17" s="219"/>
      <c r="D17" s="190" t="s">
        <v>22</v>
      </c>
      <c r="E17" s="191"/>
      <c r="F17" s="191"/>
      <c r="G17" s="191"/>
      <c r="H17" s="210"/>
      <c r="I17" s="211"/>
      <c r="J17" s="205"/>
      <c r="K17" s="206"/>
      <c r="L17" s="207"/>
      <c r="M17" s="208"/>
      <c r="N17" s="208"/>
      <c r="O17" s="208"/>
      <c r="P17" s="208"/>
      <c r="Q17" s="208"/>
      <c r="R17" s="209"/>
    </row>
    <row r="18" spans="1:18" x14ac:dyDescent="0.25">
      <c r="A18" s="7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</row>
    <row r="19" spans="1:18" x14ac:dyDescent="0.25">
      <c r="A19" s="232"/>
      <c r="B19" s="233"/>
      <c r="C19" s="233"/>
      <c r="D19" s="233"/>
      <c r="E19" s="233"/>
      <c r="F19" s="233"/>
      <c r="G19" s="233"/>
      <c r="H19" s="233"/>
      <c r="I19" s="233"/>
      <c r="J19" s="234"/>
      <c r="K19" s="235"/>
      <c r="L19" s="235"/>
      <c r="M19" s="235"/>
      <c r="N19" s="235"/>
      <c r="O19" s="235"/>
      <c r="P19" s="235"/>
      <c r="Q19" s="235"/>
      <c r="R19" s="236"/>
    </row>
    <row r="20" spans="1:18" ht="15.75" thickBot="1" x14ac:dyDescent="0.3">
      <c r="A20" s="7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</row>
    <row r="21" spans="1:18" ht="41.25" thickBot="1" x14ac:dyDescent="0.3">
      <c r="A21" s="8" t="s">
        <v>23</v>
      </c>
      <c r="B21" s="237" t="s">
        <v>24</v>
      </c>
      <c r="C21" s="237"/>
      <c r="D21" s="237" t="s">
        <v>25</v>
      </c>
      <c r="E21" s="237"/>
      <c r="F21" s="237" t="s">
        <v>26</v>
      </c>
      <c r="G21" s="237"/>
      <c r="H21" s="237" t="s">
        <v>27</v>
      </c>
      <c r="I21" s="237"/>
      <c r="J21" s="9" t="s">
        <v>28</v>
      </c>
      <c r="K21" s="9" t="s">
        <v>29</v>
      </c>
      <c r="L21" s="10" t="s">
        <v>30</v>
      </c>
      <c r="M21" s="11" t="s">
        <v>31</v>
      </c>
      <c r="N21" s="9" t="s">
        <v>32</v>
      </c>
      <c r="O21" s="9" t="s">
        <v>33</v>
      </c>
      <c r="P21" s="9" t="s">
        <v>34</v>
      </c>
      <c r="Q21" s="9" t="s">
        <v>35</v>
      </c>
      <c r="R21" s="12" t="s">
        <v>36</v>
      </c>
    </row>
    <row r="22" spans="1:18" ht="15.75" thickBot="1" x14ac:dyDescent="0.3">
      <c r="A22" s="220"/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2"/>
      <c r="M22" s="223" t="s">
        <v>37</v>
      </c>
      <c r="N22" s="224"/>
      <c r="O22" s="224"/>
      <c r="P22" s="224"/>
      <c r="Q22" s="13">
        <v>0</v>
      </c>
      <c r="R22" s="14"/>
    </row>
    <row r="23" spans="1:18" ht="15.75" thickBot="1" x14ac:dyDescent="0.3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2"/>
      <c r="M23" s="225" t="s">
        <v>38</v>
      </c>
      <c r="N23" s="226"/>
      <c r="O23" s="226"/>
      <c r="P23" s="226"/>
      <c r="Q23" s="226"/>
      <c r="R23" s="227"/>
    </row>
    <row r="24" spans="1:18" x14ac:dyDescent="0.25">
      <c r="A24" s="15">
        <v>1</v>
      </c>
      <c r="B24" s="228"/>
      <c r="C24" s="228"/>
      <c r="D24" s="229"/>
      <c r="E24" s="229"/>
      <c r="F24" s="230"/>
      <c r="G24" s="230"/>
      <c r="H24" s="231">
        <f t="shared" ref="H24:H38" si="0">D24*F24</f>
        <v>0</v>
      </c>
      <c r="I24" s="231"/>
      <c r="J24" s="16"/>
      <c r="K24" s="17">
        <f>IF(J24="platinum",25%,IF(J24="Stock",20%,IF(J24="Standard",20%,0%)))</f>
        <v>0</v>
      </c>
      <c r="L24" s="18">
        <f t="shared" ref="L24:L38" si="1">H24*(1-K24)</f>
        <v>0</v>
      </c>
      <c r="M24" s="85">
        <v>0</v>
      </c>
      <c r="N24" s="86">
        <f t="shared" ref="N24:N38" si="2">D24*M24</f>
        <v>0</v>
      </c>
      <c r="O24" s="87">
        <v>0</v>
      </c>
      <c r="P24" s="88">
        <v>0</v>
      </c>
      <c r="Q24" s="89">
        <f t="shared" ref="Q24:Q38" si="3">P24*D24</f>
        <v>0</v>
      </c>
      <c r="R24" s="23">
        <f>F24*(1-(K24+O24))</f>
        <v>0</v>
      </c>
    </row>
    <row r="25" spans="1:18" x14ac:dyDescent="0.25">
      <c r="A25" s="15">
        <v>2</v>
      </c>
      <c r="B25" s="228"/>
      <c r="C25" s="228"/>
      <c r="D25" s="229"/>
      <c r="E25" s="229"/>
      <c r="F25" s="230"/>
      <c r="G25" s="230"/>
      <c r="H25" s="231">
        <f t="shared" si="0"/>
        <v>0</v>
      </c>
      <c r="I25" s="231"/>
      <c r="J25" s="16"/>
      <c r="K25" s="17">
        <f t="shared" ref="K25:K38" si="4">IF(J25="platinum",25%,IF(J25="Stock",20%,IF(J25="Standard",20%,0%)))</f>
        <v>0</v>
      </c>
      <c r="L25" s="18">
        <f t="shared" si="1"/>
        <v>0</v>
      </c>
      <c r="M25" s="19">
        <v>0</v>
      </c>
      <c r="N25" s="20">
        <f t="shared" si="2"/>
        <v>0</v>
      </c>
      <c r="O25" s="17">
        <v>0</v>
      </c>
      <c r="P25" s="21">
        <v>0</v>
      </c>
      <c r="Q25" s="22">
        <f t="shared" si="3"/>
        <v>0</v>
      </c>
      <c r="R25" s="23">
        <f t="shared" ref="R25:R38" si="5">F25*(1-(K25+O25))</f>
        <v>0</v>
      </c>
    </row>
    <row r="26" spans="1:18" x14ac:dyDescent="0.25">
      <c r="A26" s="15">
        <v>3</v>
      </c>
      <c r="B26" s="228"/>
      <c r="C26" s="228"/>
      <c r="D26" s="229"/>
      <c r="E26" s="229"/>
      <c r="F26" s="230"/>
      <c r="G26" s="230"/>
      <c r="H26" s="231">
        <f t="shared" si="0"/>
        <v>0</v>
      </c>
      <c r="I26" s="231"/>
      <c r="J26" s="16"/>
      <c r="K26" s="17">
        <f t="shared" si="4"/>
        <v>0</v>
      </c>
      <c r="L26" s="18">
        <f t="shared" si="1"/>
        <v>0</v>
      </c>
      <c r="M26" s="19">
        <v>0</v>
      </c>
      <c r="N26" s="20">
        <f t="shared" si="2"/>
        <v>0</v>
      </c>
      <c r="O26" s="17">
        <v>0</v>
      </c>
      <c r="P26" s="21">
        <v>0</v>
      </c>
      <c r="Q26" s="22">
        <f t="shared" si="3"/>
        <v>0</v>
      </c>
      <c r="R26" s="23">
        <f t="shared" si="5"/>
        <v>0</v>
      </c>
    </row>
    <row r="27" spans="1:18" x14ac:dyDescent="0.25">
      <c r="A27" s="15">
        <v>4</v>
      </c>
      <c r="B27" s="228"/>
      <c r="C27" s="228"/>
      <c r="D27" s="229"/>
      <c r="E27" s="229"/>
      <c r="F27" s="230"/>
      <c r="G27" s="230"/>
      <c r="H27" s="231">
        <f t="shared" si="0"/>
        <v>0</v>
      </c>
      <c r="I27" s="231"/>
      <c r="J27" s="16"/>
      <c r="K27" s="17">
        <f t="shared" si="4"/>
        <v>0</v>
      </c>
      <c r="L27" s="18">
        <f t="shared" si="1"/>
        <v>0</v>
      </c>
      <c r="M27" s="19">
        <v>0</v>
      </c>
      <c r="N27" s="20">
        <f t="shared" si="2"/>
        <v>0</v>
      </c>
      <c r="O27" s="17">
        <v>0</v>
      </c>
      <c r="P27" s="21">
        <v>0</v>
      </c>
      <c r="Q27" s="22">
        <f t="shared" si="3"/>
        <v>0</v>
      </c>
      <c r="R27" s="23">
        <f t="shared" si="5"/>
        <v>0</v>
      </c>
    </row>
    <row r="28" spans="1:18" x14ac:dyDescent="0.25">
      <c r="A28" s="24">
        <v>5</v>
      </c>
      <c r="B28" s="228"/>
      <c r="C28" s="228"/>
      <c r="D28" s="238"/>
      <c r="E28" s="238"/>
      <c r="F28" s="230"/>
      <c r="G28" s="230"/>
      <c r="H28" s="231">
        <f t="shared" si="0"/>
        <v>0</v>
      </c>
      <c r="I28" s="231"/>
      <c r="J28" s="16"/>
      <c r="K28" s="17">
        <f t="shared" si="4"/>
        <v>0</v>
      </c>
      <c r="L28" s="18">
        <f t="shared" si="1"/>
        <v>0</v>
      </c>
      <c r="M28" s="19">
        <v>0</v>
      </c>
      <c r="N28" s="20">
        <f t="shared" si="2"/>
        <v>0</v>
      </c>
      <c r="O28" s="17">
        <v>0</v>
      </c>
      <c r="P28" s="21">
        <v>0</v>
      </c>
      <c r="Q28" s="22">
        <f t="shared" si="3"/>
        <v>0</v>
      </c>
      <c r="R28" s="23">
        <f t="shared" si="5"/>
        <v>0</v>
      </c>
    </row>
    <row r="29" spans="1:18" x14ac:dyDescent="0.25">
      <c r="A29" s="24">
        <v>6</v>
      </c>
      <c r="B29" s="228"/>
      <c r="C29" s="228"/>
      <c r="D29" s="238"/>
      <c r="E29" s="238"/>
      <c r="F29" s="230"/>
      <c r="G29" s="230"/>
      <c r="H29" s="239">
        <f t="shared" si="0"/>
        <v>0</v>
      </c>
      <c r="I29" s="239"/>
      <c r="J29" s="16"/>
      <c r="K29" s="17">
        <f t="shared" si="4"/>
        <v>0</v>
      </c>
      <c r="L29" s="18">
        <f t="shared" si="1"/>
        <v>0</v>
      </c>
      <c r="M29" s="19">
        <v>0</v>
      </c>
      <c r="N29" s="20">
        <f t="shared" si="2"/>
        <v>0</v>
      </c>
      <c r="O29" s="17">
        <v>0</v>
      </c>
      <c r="P29" s="21">
        <v>0</v>
      </c>
      <c r="Q29" s="22">
        <f t="shared" si="3"/>
        <v>0</v>
      </c>
      <c r="R29" s="23">
        <f t="shared" si="5"/>
        <v>0</v>
      </c>
    </row>
    <row r="30" spans="1:18" x14ac:dyDescent="0.25">
      <c r="A30" s="24">
        <v>7</v>
      </c>
      <c r="B30" s="241"/>
      <c r="C30" s="241"/>
      <c r="D30" s="238"/>
      <c r="E30" s="238"/>
      <c r="F30" s="240"/>
      <c r="G30" s="240"/>
      <c r="H30" s="239">
        <f t="shared" si="0"/>
        <v>0</v>
      </c>
      <c r="I30" s="239"/>
      <c r="J30" s="16"/>
      <c r="K30" s="17">
        <f t="shared" si="4"/>
        <v>0</v>
      </c>
      <c r="L30" s="18">
        <f t="shared" si="1"/>
        <v>0</v>
      </c>
      <c r="M30" s="19">
        <v>0</v>
      </c>
      <c r="N30" s="20">
        <f t="shared" si="2"/>
        <v>0</v>
      </c>
      <c r="O30" s="17">
        <v>0</v>
      </c>
      <c r="P30" s="21">
        <v>0</v>
      </c>
      <c r="Q30" s="22">
        <f t="shared" si="3"/>
        <v>0</v>
      </c>
      <c r="R30" s="23">
        <f t="shared" si="5"/>
        <v>0</v>
      </c>
    </row>
    <row r="31" spans="1:18" x14ac:dyDescent="0.25">
      <c r="A31" s="24">
        <v>8</v>
      </c>
      <c r="B31" s="228"/>
      <c r="C31" s="228"/>
      <c r="D31" s="238"/>
      <c r="E31" s="238"/>
      <c r="F31" s="230"/>
      <c r="G31" s="230"/>
      <c r="H31" s="239">
        <f t="shared" si="0"/>
        <v>0</v>
      </c>
      <c r="I31" s="239"/>
      <c r="J31" s="16"/>
      <c r="K31" s="17">
        <f t="shared" si="4"/>
        <v>0</v>
      </c>
      <c r="L31" s="18">
        <f t="shared" si="1"/>
        <v>0</v>
      </c>
      <c r="M31" s="19">
        <v>0</v>
      </c>
      <c r="N31" s="20">
        <f t="shared" si="2"/>
        <v>0</v>
      </c>
      <c r="O31" s="17">
        <v>0</v>
      </c>
      <c r="P31" s="21">
        <v>0</v>
      </c>
      <c r="Q31" s="22">
        <f t="shared" si="3"/>
        <v>0</v>
      </c>
      <c r="R31" s="23">
        <f t="shared" si="5"/>
        <v>0</v>
      </c>
    </row>
    <row r="32" spans="1:18" x14ac:dyDescent="0.25">
      <c r="A32" s="24">
        <v>9</v>
      </c>
      <c r="B32" s="228"/>
      <c r="C32" s="228"/>
      <c r="D32" s="238"/>
      <c r="E32" s="238"/>
      <c r="F32" s="240"/>
      <c r="G32" s="240"/>
      <c r="H32" s="239">
        <f t="shared" si="0"/>
        <v>0</v>
      </c>
      <c r="I32" s="239"/>
      <c r="J32" s="16"/>
      <c r="K32" s="17">
        <f t="shared" si="4"/>
        <v>0</v>
      </c>
      <c r="L32" s="18">
        <f t="shared" si="1"/>
        <v>0</v>
      </c>
      <c r="M32" s="19">
        <v>0</v>
      </c>
      <c r="N32" s="20">
        <f t="shared" si="2"/>
        <v>0</v>
      </c>
      <c r="O32" s="17">
        <v>0</v>
      </c>
      <c r="P32" s="21">
        <v>0</v>
      </c>
      <c r="Q32" s="22">
        <f t="shared" si="3"/>
        <v>0</v>
      </c>
      <c r="R32" s="23">
        <f t="shared" si="5"/>
        <v>0</v>
      </c>
    </row>
    <row r="33" spans="1:18" x14ac:dyDescent="0.25">
      <c r="A33" s="24">
        <v>10</v>
      </c>
      <c r="B33" s="228"/>
      <c r="C33" s="228"/>
      <c r="D33" s="238"/>
      <c r="E33" s="238"/>
      <c r="F33" s="240"/>
      <c r="G33" s="240"/>
      <c r="H33" s="239">
        <f t="shared" si="0"/>
        <v>0</v>
      </c>
      <c r="I33" s="239"/>
      <c r="J33" s="16"/>
      <c r="K33" s="17">
        <f t="shared" si="4"/>
        <v>0</v>
      </c>
      <c r="L33" s="18">
        <f t="shared" si="1"/>
        <v>0</v>
      </c>
      <c r="M33" s="19">
        <v>0</v>
      </c>
      <c r="N33" s="20">
        <f t="shared" si="2"/>
        <v>0</v>
      </c>
      <c r="O33" s="17">
        <v>0</v>
      </c>
      <c r="P33" s="21">
        <v>0</v>
      </c>
      <c r="Q33" s="22">
        <f t="shared" si="3"/>
        <v>0</v>
      </c>
      <c r="R33" s="23">
        <f t="shared" si="5"/>
        <v>0</v>
      </c>
    </row>
    <row r="34" spans="1:18" x14ac:dyDescent="0.25">
      <c r="A34" s="24">
        <v>11</v>
      </c>
      <c r="B34" s="228"/>
      <c r="C34" s="228"/>
      <c r="D34" s="238"/>
      <c r="E34" s="238"/>
      <c r="F34" s="240"/>
      <c r="G34" s="240"/>
      <c r="H34" s="239">
        <f t="shared" si="0"/>
        <v>0</v>
      </c>
      <c r="I34" s="239"/>
      <c r="J34" s="16"/>
      <c r="K34" s="17">
        <f t="shared" si="4"/>
        <v>0</v>
      </c>
      <c r="L34" s="18">
        <f t="shared" si="1"/>
        <v>0</v>
      </c>
      <c r="M34" s="19">
        <v>0</v>
      </c>
      <c r="N34" s="20">
        <f t="shared" si="2"/>
        <v>0</v>
      </c>
      <c r="O34" s="17">
        <v>0</v>
      </c>
      <c r="P34" s="21">
        <v>0</v>
      </c>
      <c r="Q34" s="22">
        <f t="shared" si="3"/>
        <v>0</v>
      </c>
      <c r="R34" s="23">
        <f t="shared" si="5"/>
        <v>0</v>
      </c>
    </row>
    <row r="35" spans="1:18" x14ac:dyDescent="0.25">
      <c r="A35" s="24">
        <v>12</v>
      </c>
      <c r="B35" s="228"/>
      <c r="C35" s="228"/>
      <c r="D35" s="238"/>
      <c r="E35" s="238"/>
      <c r="F35" s="240"/>
      <c r="G35" s="240"/>
      <c r="H35" s="239">
        <f t="shared" si="0"/>
        <v>0</v>
      </c>
      <c r="I35" s="239"/>
      <c r="J35" s="16"/>
      <c r="K35" s="17">
        <f t="shared" si="4"/>
        <v>0</v>
      </c>
      <c r="L35" s="18">
        <f t="shared" si="1"/>
        <v>0</v>
      </c>
      <c r="M35" s="19">
        <v>0</v>
      </c>
      <c r="N35" s="20">
        <f t="shared" si="2"/>
        <v>0</v>
      </c>
      <c r="O35" s="17">
        <v>0</v>
      </c>
      <c r="P35" s="21">
        <v>0</v>
      </c>
      <c r="Q35" s="22">
        <f t="shared" si="3"/>
        <v>0</v>
      </c>
      <c r="R35" s="23">
        <f t="shared" si="5"/>
        <v>0</v>
      </c>
    </row>
    <row r="36" spans="1:18" x14ac:dyDescent="0.25">
      <c r="A36" s="24">
        <v>13</v>
      </c>
      <c r="B36" s="228"/>
      <c r="C36" s="228"/>
      <c r="D36" s="238"/>
      <c r="E36" s="238"/>
      <c r="F36" s="240"/>
      <c r="G36" s="240"/>
      <c r="H36" s="239">
        <f t="shared" si="0"/>
        <v>0</v>
      </c>
      <c r="I36" s="239"/>
      <c r="J36" s="16"/>
      <c r="K36" s="17">
        <f t="shared" si="4"/>
        <v>0</v>
      </c>
      <c r="L36" s="18">
        <f t="shared" si="1"/>
        <v>0</v>
      </c>
      <c r="M36" s="19">
        <v>0</v>
      </c>
      <c r="N36" s="20">
        <f t="shared" si="2"/>
        <v>0</v>
      </c>
      <c r="O36" s="17">
        <v>0</v>
      </c>
      <c r="P36" s="21">
        <v>0</v>
      </c>
      <c r="Q36" s="22">
        <f t="shared" si="3"/>
        <v>0</v>
      </c>
      <c r="R36" s="23">
        <f t="shared" si="5"/>
        <v>0</v>
      </c>
    </row>
    <row r="37" spans="1:18" x14ac:dyDescent="0.25">
      <c r="A37" s="24">
        <v>14</v>
      </c>
      <c r="B37" s="228"/>
      <c r="C37" s="228"/>
      <c r="D37" s="238"/>
      <c r="E37" s="238"/>
      <c r="F37" s="240"/>
      <c r="G37" s="240"/>
      <c r="H37" s="239">
        <f t="shared" si="0"/>
        <v>0</v>
      </c>
      <c r="I37" s="239"/>
      <c r="J37" s="16"/>
      <c r="K37" s="17">
        <f t="shared" si="4"/>
        <v>0</v>
      </c>
      <c r="L37" s="18">
        <f t="shared" si="1"/>
        <v>0</v>
      </c>
      <c r="M37" s="19">
        <v>0</v>
      </c>
      <c r="N37" s="20">
        <f t="shared" si="2"/>
        <v>0</v>
      </c>
      <c r="O37" s="17">
        <v>0</v>
      </c>
      <c r="P37" s="21">
        <v>0</v>
      </c>
      <c r="Q37" s="22">
        <f t="shared" si="3"/>
        <v>0</v>
      </c>
      <c r="R37" s="23">
        <f t="shared" si="5"/>
        <v>0</v>
      </c>
    </row>
    <row r="38" spans="1:18" ht="15.75" thickBot="1" x14ac:dyDescent="0.3">
      <c r="A38" s="25">
        <v>15</v>
      </c>
      <c r="B38" s="254"/>
      <c r="C38" s="254"/>
      <c r="D38" s="255"/>
      <c r="E38" s="255"/>
      <c r="F38" s="256"/>
      <c r="G38" s="256"/>
      <c r="H38" s="257">
        <f t="shared" si="0"/>
        <v>0</v>
      </c>
      <c r="I38" s="257"/>
      <c r="J38" s="81"/>
      <c r="K38" s="82">
        <f t="shared" si="4"/>
        <v>0</v>
      </c>
      <c r="L38" s="26">
        <f t="shared" si="1"/>
        <v>0</v>
      </c>
      <c r="M38" s="27">
        <v>0</v>
      </c>
      <c r="N38" s="28">
        <f t="shared" si="2"/>
        <v>0</v>
      </c>
      <c r="O38" s="29">
        <v>0</v>
      </c>
      <c r="P38" s="30">
        <v>0</v>
      </c>
      <c r="Q38" s="31">
        <f t="shared" si="3"/>
        <v>0</v>
      </c>
      <c r="R38" s="32">
        <f t="shared" si="5"/>
        <v>0</v>
      </c>
    </row>
    <row r="39" spans="1:18" ht="15.75" thickBot="1" x14ac:dyDescent="0.3">
      <c r="A39" s="242" t="s">
        <v>39</v>
      </c>
      <c r="B39" s="243"/>
      <c r="C39" s="243"/>
      <c r="D39" s="243"/>
      <c r="E39" s="243"/>
      <c r="F39" s="243"/>
      <c r="G39" s="243"/>
      <c r="H39" s="244">
        <f>SUM(H24:H38)</f>
        <v>0</v>
      </c>
      <c r="I39" s="245"/>
      <c r="J39" s="83"/>
      <c r="K39" s="84"/>
      <c r="L39" s="33">
        <f>SUM(L24:L38)</f>
        <v>0</v>
      </c>
      <c r="M39" s="34"/>
      <c r="N39" s="35">
        <f t="shared" ref="N39" si="6">SUM(N24:N38)</f>
        <v>0</v>
      </c>
      <c r="O39" s="36"/>
      <c r="P39" s="36"/>
      <c r="Q39" s="37">
        <f>SUM(Q24:Q38)</f>
        <v>0</v>
      </c>
      <c r="R39" s="246" t="e">
        <f>Q39/N39-1</f>
        <v>#DIV/0!</v>
      </c>
    </row>
    <row r="40" spans="1:18" ht="15.75" thickBot="1" x14ac:dyDescent="0.3">
      <c r="A40" s="248"/>
      <c r="B40" s="249"/>
      <c r="C40" s="249"/>
      <c r="D40" s="249"/>
      <c r="E40" s="250"/>
      <c r="F40" s="248"/>
      <c r="G40" s="249"/>
      <c r="H40" s="249"/>
      <c r="I40" s="249"/>
      <c r="J40" s="249"/>
      <c r="K40" s="251" t="s">
        <v>40</v>
      </c>
      <c r="L40" s="252"/>
      <c r="M40" s="253"/>
      <c r="N40" s="38" t="e">
        <f>(N39/$Q$22)/L39</f>
        <v>#DIV/0!</v>
      </c>
      <c r="O40" s="39"/>
      <c r="P40" s="39"/>
      <c r="Q40" s="40"/>
      <c r="R40" s="247"/>
    </row>
    <row r="41" spans="1:18" x14ac:dyDescent="0.25">
      <c r="A41" s="263" t="s">
        <v>41</v>
      </c>
      <c r="B41" s="264"/>
      <c r="C41" s="264"/>
      <c r="D41" s="264"/>
      <c r="E41" s="265"/>
      <c r="F41" s="266" t="s">
        <v>42</v>
      </c>
      <c r="G41" s="264"/>
      <c r="H41" s="264"/>
      <c r="I41" s="264"/>
      <c r="J41" s="265"/>
      <c r="K41" s="266" t="s">
        <v>43</v>
      </c>
      <c r="L41" s="264"/>
      <c r="M41" s="264"/>
      <c r="N41" s="264"/>
      <c r="O41" s="264"/>
      <c r="P41" s="264"/>
      <c r="Q41" s="264"/>
      <c r="R41" s="267"/>
    </row>
    <row r="42" spans="1:18" x14ac:dyDescent="0.25">
      <c r="A42" s="258"/>
      <c r="B42" s="259"/>
      <c r="C42" s="259"/>
      <c r="D42" s="259"/>
      <c r="E42" s="260"/>
      <c r="F42" s="261"/>
      <c r="G42" s="259"/>
      <c r="H42" s="259"/>
      <c r="I42" s="259"/>
      <c r="J42" s="260"/>
      <c r="K42" s="261"/>
      <c r="L42" s="259"/>
      <c r="M42" s="259"/>
      <c r="N42" s="259"/>
      <c r="O42" s="259"/>
      <c r="P42" s="259"/>
      <c r="Q42" s="259"/>
      <c r="R42" s="262"/>
    </row>
    <row r="43" spans="1:18" x14ac:dyDescent="0.25">
      <c r="A43" s="258"/>
      <c r="B43" s="259"/>
      <c r="C43" s="259"/>
      <c r="D43" s="259"/>
      <c r="E43" s="260"/>
      <c r="F43" s="261"/>
      <c r="G43" s="259"/>
      <c r="H43" s="259"/>
      <c r="I43" s="259"/>
      <c r="J43" s="260"/>
      <c r="K43" s="261"/>
      <c r="L43" s="259"/>
      <c r="M43" s="259"/>
      <c r="N43" s="259"/>
      <c r="O43" s="259"/>
      <c r="P43" s="259"/>
      <c r="Q43" s="259"/>
      <c r="R43" s="262"/>
    </row>
    <row r="44" spans="1:18" x14ac:dyDescent="0.25">
      <c r="A44" s="258"/>
      <c r="B44" s="259"/>
      <c r="C44" s="259"/>
      <c r="D44" s="259"/>
      <c r="E44" s="260"/>
      <c r="F44" s="261"/>
      <c r="G44" s="259"/>
      <c r="H44" s="259"/>
      <c r="I44" s="259"/>
      <c r="J44" s="260"/>
      <c r="K44" s="261"/>
      <c r="L44" s="259"/>
      <c r="M44" s="259"/>
      <c r="N44" s="259"/>
      <c r="O44" s="259"/>
      <c r="P44" s="259"/>
      <c r="Q44" s="259"/>
      <c r="R44" s="262"/>
    </row>
    <row r="45" spans="1:18" ht="15.75" thickBot="1" x14ac:dyDescent="0.3">
      <c r="A45" s="286" t="s">
        <v>44</v>
      </c>
      <c r="B45" s="287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287"/>
      <c r="Q45" s="287"/>
      <c r="R45" s="288"/>
    </row>
    <row r="46" spans="1:18" x14ac:dyDescent="0.25">
      <c r="A46" s="289"/>
      <c r="B46" s="290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290"/>
      <c r="Q46" s="290"/>
      <c r="R46" s="291"/>
    </row>
    <row r="47" spans="1:18" x14ac:dyDescent="0.25">
      <c r="A47" s="292"/>
      <c r="B47" s="293"/>
      <c r="C47" s="293"/>
      <c r="D47" s="293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4"/>
    </row>
    <row r="48" spans="1:18" x14ac:dyDescent="0.25">
      <c r="A48" s="292"/>
      <c r="B48" s="293"/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4"/>
    </row>
    <row r="49" spans="1:18" ht="15.75" thickBot="1" x14ac:dyDescent="0.3">
      <c r="A49" s="295"/>
      <c r="B49" s="296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7"/>
    </row>
    <row r="50" spans="1:18" ht="17.25" thickBot="1" x14ac:dyDescent="0.3">
      <c r="A50" s="41" t="s">
        <v>45</v>
      </c>
      <c r="B50" s="42"/>
      <c r="C50" s="43"/>
      <c r="D50" s="44"/>
      <c r="E50" s="298" t="s">
        <v>46</v>
      </c>
      <c r="F50" s="299"/>
      <c r="G50" s="299"/>
      <c r="H50" s="299"/>
      <c r="I50" s="300"/>
      <c r="J50" s="44"/>
      <c r="K50" s="41" t="s">
        <v>47</v>
      </c>
      <c r="L50" s="42"/>
      <c r="M50" s="42"/>
      <c r="N50" s="42"/>
      <c r="O50" s="42"/>
      <c r="P50" s="42"/>
      <c r="Q50" s="42"/>
      <c r="R50" s="43"/>
    </row>
    <row r="51" spans="1:18" ht="17.25" thickBot="1" x14ac:dyDescent="0.3">
      <c r="A51" s="45"/>
      <c r="B51" s="46"/>
      <c r="C51" s="47"/>
      <c r="D51" s="45"/>
      <c r="E51" s="46"/>
      <c r="F51" s="46"/>
      <c r="G51" s="46"/>
      <c r="H51" s="46"/>
      <c r="I51" s="47"/>
      <c r="J51" s="45"/>
      <c r="K51" s="46"/>
      <c r="L51" s="46"/>
      <c r="M51" s="46"/>
      <c r="N51" s="46"/>
      <c r="O51" s="46"/>
      <c r="P51" s="46"/>
      <c r="Q51" s="46"/>
      <c r="R51" s="47"/>
    </row>
    <row r="52" spans="1:18" ht="17.25" thickBot="1" x14ac:dyDescent="0.3">
      <c r="A52" s="45" t="s">
        <v>48</v>
      </c>
      <c r="B52" s="48"/>
      <c r="C52" s="49"/>
      <c r="D52" s="301" t="s">
        <v>49</v>
      </c>
      <c r="E52" s="302"/>
      <c r="F52" s="302"/>
      <c r="G52" s="302"/>
      <c r="H52" s="302"/>
      <c r="I52" s="303"/>
      <c r="J52" s="50" t="s">
        <v>50</v>
      </c>
      <c r="K52" s="51"/>
      <c r="L52" s="51"/>
      <c r="M52" s="51"/>
      <c r="N52" s="51"/>
      <c r="O52" s="51"/>
      <c r="P52" s="51"/>
      <c r="Q52" s="51"/>
      <c r="R52" s="52"/>
    </row>
    <row r="53" spans="1:18" ht="17.25" thickBot="1" x14ac:dyDescent="0.3">
      <c r="A53" s="45"/>
      <c r="B53" s="46"/>
      <c r="C53" s="47"/>
      <c r="D53" s="304"/>
      <c r="E53" s="305"/>
      <c r="F53" s="305"/>
      <c r="G53" s="305"/>
      <c r="H53" s="305"/>
      <c r="I53" s="306"/>
      <c r="J53" s="304"/>
      <c r="K53" s="305"/>
      <c r="L53" s="305"/>
      <c r="M53" s="305"/>
      <c r="N53" s="305"/>
      <c r="O53" s="305"/>
      <c r="P53" s="305"/>
      <c r="Q53" s="305"/>
      <c r="R53" s="306"/>
    </row>
    <row r="54" spans="1:18" x14ac:dyDescent="0.25">
      <c r="A54" s="301" t="s">
        <v>51</v>
      </c>
      <c r="B54" s="302"/>
      <c r="C54" s="315" t="s">
        <v>52</v>
      </c>
      <c r="D54" s="307"/>
      <c r="E54" s="308"/>
      <c r="F54" s="308"/>
      <c r="G54" s="308"/>
      <c r="H54" s="308"/>
      <c r="I54" s="309"/>
      <c r="J54" s="307"/>
      <c r="K54" s="308"/>
      <c r="L54" s="308"/>
      <c r="M54" s="308"/>
      <c r="N54" s="308"/>
      <c r="O54" s="308"/>
      <c r="P54" s="308"/>
      <c r="Q54" s="308"/>
      <c r="R54" s="309"/>
    </row>
    <row r="55" spans="1:18" ht="15.75" thickBot="1" x14ac:dyDescent="0.3">
      <c r="A55" s="313"/>
      <c r="B55" s="314"/>
      <c r="C55" s="316"/>
      <c r="D55" s="310"/>
      <c r="E55" s="311"/>
      <c r="F55" s="311"/>
      <c r="G55" s="311"/>
      <c r="H55" s="311"/>
      <c r="I55" s="312"/>
      <c r="J55" s="310"/>
      <c r="K55" s="311"/>
      <c r="L55" s="311"/>
      <c r="M55" s="311"/>
      <c r="N55" s="311"/>
      <c r="O55" s="311"/>
      <c r="P55" s="311"/>
      <c r="Q55" s="311"/>
      <c r="R55" s="312"/>
    </row>
    <row r="56" spans="1:18" ht="17.25" thickBot="1" x14ac:dyDescent="0.3">
      <c r="A56" s="53" t="s">
        <v>53</v>
      </c>
      <c r="B56" s="54"/>
      <c r="C56" s="55"/>
      <c r="D56" s="55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ht="17.25" thickBot="1" x14ac:dyDescent="0.3">
      <c r="A57" s="268" t="s">
        <v>54</v>
      </c>
      <c r="B57" s="269"/>
      <c r="C57" s="269"/>
      <c r="D57" s="270"/>
      <c r="E57" s="56" t="s">
        <v>55</v>
      </c>
      <c r="F57" s="57" t="s">
        <v>56</v>
      </c>
      <c r="G57" s="57"/>
      <c r="H57" s="57"/>
      <c r="I57" s="56" t="s">
        <v>55</v>
      </c>
      <c r="J57" s="57" t="s">
        <v>57</v>
      </c>
      <c r="K57" s="57"/>
      <c r="L57" s="57"/>
      <c r="M57" s="57"/>
      <c r="N57" s="57"/>
      <c r="O57" s="57"/>
      <c r="P57" s="57"/>
      <c r="Q57" s="57"/>
      <c r="R57" s="74"/>
    </row>
    <row r="58" spans="1:18" ht="16.5" x14ac:dyDescent="0.25">
      <c r="A58" s="271" t="s">
        <v>58</v>
      </c>
      <c r="B58" s="272"/>
      <c r="C58" s="273"/>
      <c r="D58" s="273"/>
      <c r="E58" s="58"/>
      <c r="F58" s="59"/>
      <c r="G58" s="59"/>
      <c r="H58" s="59"/>
      <c r="I58" s="58"/>
      <c r="J58" s="59"/>
      <c r="K58" s="59"/>
      <c r="L58" s="59"/>
      <c r="M58" s="59"/>
      <c r="N58" s="59"/>
      <c r="O58" s="59"/>
      <c r="P58" s="59"/>
      <c r="Q58" s="59"/>
      <c r="R58" s="75"/>
    </row>
    <row r="59" spans="1:18" ht="16.5" x14ac:dyDescent="0.25">
      <c r="A59" s="274" t="s">
        <v>59</v>
      </c>
      <c r="B59" s="275"/>
      <c r="C59" s="276"/>
      <c r="D59" s="276"/>
      <c r="E59" s="58"/>
      <c r="F59" s="60"/>
      <c r="G59" s="60"/>
      <c r="H59" s="60"/>
      <c r="I59" s="58"/>
      <c r="J59" s="60"/>
      <c r="K59" s="60"/>
      <c r="L59" s="60"/>
      <c r="M59" s="60"/>
      <c r="N59" s="60"/>
      <c r="O59" s="60"/>
      <c r="P59" s="60"/>
      <c r="Q59" s="60"/>
      <c r="R59" s="76"/>
    </row>
    <row r="60" spans="1:18" ht="16.5" x14ac:dyDescent="0.25">
      <c r="A60" s="277"/>
      <c r="B60" s="278"/>
      <c r="C60" s="278"/>
      <c r="D60" s="279"/>
      <c r="E60" s="319" t="s">
        <v>60</v>
      </c>
      <c r="F60" s="319"/>
      <c r="G60" s="319"/>
      <c r="H60" s="320"/>
      <c r="I60" s="61" t="s">
        <v>61</v>
      </c>
      <c r="J60" s="62"/>
      <c r="K60" s="62"/>
      <c r="L60" s="62"/>
      <c r="M60" s="62"/>
      <c r="N60" s="62"/>
      <c r="O60" s="62"/>
      <c r="P60" s="62"/>
      <c r="Q60" s="62"/>
      <c r="R60" s="77"/>
    </row>
    <row r="61" spans="1:18" ht="17.25" thickBot="1" x14ac:dyDescent="0.3">
      <c r="A61" s="280"/>
      <c r="B61" s="281"/>
      <c r="C61" s="281"/>
      <c r="D61" s="282"/>
      <c r="E61" s="63"/>
      <c r="F61" s="321" t="s">
        <v>62</v>
      </c>
      <c r="G61" s="322"/>
      <c r="H61" s="64"/>
      <c r="I61" s="65"/>
      <c r="J61" s="321" t="s">
        <v>63</v>
      </c>
      <c r="K61" s="322"/>
      <c r="L61" s="66"/>
      <c r="M61" s="66"/>
      <c r="N61" s="66"/>
      <c r="O61" s="66"/>
      <c r="P61" s="66"/>
      <c r="Q61" s="66"/>
      <c r="R61" s="78"/>
    </row>
    <row r="62" spans="1:18" ht="17.25" thickBot="1" x14ac:dyDescent="0.3">
      <c r="A62" s="280"/>
      <c r="B62" s="281"/>
      <c r="C62" s="281"/>
      <c r="D62" s="282"/>
      <c r="E62" s="67"/>
      <c r="F62" s="317" t="s">
        <v>64</v>
      </c>
      <c r="G62" s="317"/>
      <c r="H62" s="67"/>
      <c r="I62" s="58"/>
      <c r="J62" s="68"/>
      <c r="K62" s="68"/>
      <c r="L62" s="68"/>
      <c r="M62" s="68"/>
      <c r="N62" s="68"/>
      <c r="O62" s="68"/>
      <c r="P62" s="68"/>
      <c r="Q62" s="68"/>
      <c r="R62" s="79"/>
    </row>
    <row r="63" spans="1:18" ht="17.25" thickBot="1" x14ac:dyDescent="0.3">
      <c r="A63" s="280"/>
      <c r="B63" s="281"/>
      <c r="C63" s="281"/>
      <c r="D63" s="282"/>
      <c r="E63" s="69"/>
      <c r="F63" s="317"/>
      <c r="G63" s="317"/>
      <c r="H63" s="67"/>
      <c r="I63" s="70"/>
      <c r="J63" s="68" t="s">
        <v>65</v>
      </c>
      <c r="K63" s="68"/>
      <c r="L63" s="68"/>
      <c r="M63" s="68"/>
      <c r="N63" s="68"/>
      <c r="O63" s="68"/>
      <c r="P63" s="68"/>
      <c r="Q63" s="68"/>
      <c r="R63" s="79"/>
    </row>
    <row r="64" spans="1:18" ht="17.25" thickBot="1" x14ac:dyDescent="0.3">
      <c r="A64" s="280"/>
      <c r="B64" s="281"/>
      <c r="C64" s="281"/>
      <c r="D64" s="282"/>
      <c r="E64" s="67"/>
      <c r="F64" s="317" t="s">
        <v>66</v>
      </c>
      <c r="G64" s="317"/>
      <c r="H64" s="67"/>
      <c r="I64" s="58"/>
      <c r="J64" s="68"/>
      <c r="K64" s="68"/>
      <c r="L64" s="68"/>
      <c r="M64" s="68"/>
      <c r="N64" s="68"/>
      <c r="O64" s="68"/>
      <c r="P64" s="68"/>
      <c r="Q64" s="68"/>
      <c r="R64" s="79"/>
    </row>
    <row r="65" spans="1:18" ht="17.25" thickBot="1" x14ac:dyDescent="0.3">
      <c r="A65" s="280"/>
      <c r="B65" s="281"/>
      <c r="C65" s="281"/>
      <c r="D65" s="282"/>
      <c r="E65" s="69"/>
      <c r="F65" s="317"/>
      <c r="G65" s="317"/>
      <c r="H65" s="67"/>
      <c r="I65" s="70"/>
      <c r="J65" s="68" t="s">
        <v>67</v>
      </c>
      <c r="K65" s="68"/>
      <c r="L65" s="68"/>
      <c r="M65" s="68"/>
      <c r="N65" s="68"/>
      <c r="O65" s="68"/>
      <c r="P65" s="68"/>
      <c r="Q65" s="68"/>
      <c r="R65" s="79"/>
    </row>
    <row r="66" spans="1:18" ht="17.25" thickBot="1" x14ac:dyDescent="0.3">
      <c r="A66" s="280"/>
      <c r="B66" s="281"/>
      <c r="C66" s="281"/>
      <c r="D66" s="282"/>
      <c r="E66" s="67"/>
      <c r="F66" s="317" t="s">
        <v>68</v>
      </c>
      <c r="G66" s="317"/>
      <c r="H66" s="67"/>
      <c r="I66" s="58"/>
      <c r="J66" s="71"/>
      <c r="K66" s="71"/>
      <c r="L66" s="71"/>
      <c r="M66" s="71"/>
      <c r="N66" s="71"/>
      <c r="O66" s="71"/>
      <c r="P66" s="71"/>
      <c r="Q66" s="71"/>
      <c r="R66" s="80"/>
    </row>
    <row r="67" spans="1:18" ht="17.25" thickBot="1" x14ac:dyDescent="0.3">
      <c r="A67" s="280"/>
      <c r="B67" s="281"/>
      <c r="C67" s="281"/>
      <c r="D67" s="282"/>
      <c r="E67" s="69"/>
      <c r="F67" s="317"/>
      <c r="G67" s="317"/>
      <c r="H67" s="67"/>
      <c r="I67" s="70"/>
      <c r="J67" s="71" t="s">
        <v>69</v>
      </c>
      <c r="K67" s="71"/>
      <c r="L67" s="71"/>
      <c r="M67" s="71"/>
      <c r="N67" s="71"/>
      <c r="O67" s="71"/>
      <c r="P67" s="71"/>
      <c r="Q67" s="71"/>
      <c r="R67" s="80"/>
    </row>
    <row r="68" spans="1:18" ht="17.25" thickBot="1" x14ac:dyDescent="0.3">
      <c r="A68" s="280"/>
      <c r="B68" s="281"/>
      <c r="C68" s="281"/>
      <c r="D68" s="282"/>
      <c r="E68" s="67"/>
      <c r="F68" s="317" t="s">
        <v>70</v>
      </c>
      <c r="G68" s="317"/>
      <c r="H68" s="67"/>
      <c r="I68" s="159"/>
      <c r="J68" s="160"/>
      <c r="K68" s="160"/>
      <c r="L68" s="160"/>
      <c r="M68" s="160"/>
      <c r="N68" s="160"/>
      <c r="O68" s="160"/>
      <c r="P68" s="160"/>
      <c r="Q68" s="160"/>
      <c r="R68" s="161"/>
    </row>
    <row r="69" spans="1:18" ht="17.25" thickBot="1" x14ac:dyDescent="0.3">
      <c r="A69" s="280"/>
      <c r="B69" s="281"/>
      <c r="C69" s="281"/>
      <c r="D69" s="282"/>
      <c r="E69" s="69"/>
      <c r="F69" s="317"/>
      <c r="G69" s="317"/>
      <c r="H69" s="67"/>
      <c r="I69" s="159"/>
      <c r="J69" s="160"/>
      <c r="K69" s="160"/>
      <c r="L69" s="160"/>
      <c r="M69" s="160"/>
      <c r="N69" s="160"/>
      <c r="O69" s="160"/>
      <c r="P69" s="160"/>
      <c r="Q69" s="160"/>
      <c r="R69" s="161"/>
    </row>
    <row r="70" spans="1:18" ht="17.25" thickBot="1" x14ac:dyDescent="0.3">
      <c r="A70" s="280"/>
      <c r="B70" s="281"/>
      <c r="C70" s="281"/>
      <c r="D70" s="282"/>
      <c r="E70" s="67"/>
      <c r="F70" s="317" t="s">
        <v>71</v>
      </c>
      <c r="G70" s="317"/>
      <c r="H70" s="67"/>
      <c r="I70" s="159"/>
      <c r="J70" s="160"/>
      <c r="K70" s="160"/>
      <c r="L70" s="160"/>
      <c r="M70" s="160"/>
      <c r="N70" s="160"/>
      <c r="O70" s="160"/>
      <c r="P70" s="160"/>
      <c r="Q70" s="160"/>
      <c r="R70" s="161"/>
    </row>
    <row r="71" spans="1:18" ht="17.25" thickBot="1" x14ac:dyDescent="0.3">
      <c r="A71" s="280"/>
      <c r="B71" s="281"/>
      <c r="C71" s="281"/>
      <c r="D71" s="282"/>
      <c r="E71" s="69"/>
      <c r="F71" s="317"/>
      <c r="G71" s="317"/>
      <c r="H71" s="67"/>
      <c r="I71" s="159"/>
      <c r="J71" s="160"/>
      <c r="K71" s="160"/>
      <c r="L71" s="160"/>
      <c r="M71" s="160"/>
      <c r="N71" s="160"/>
      <c r="O71" s="160"/>
      <c r="P71" s="160"/>
      <c r="Q71" s="160"/>
      <c r="R71" s="161"/>
    </row>
    <row r="72" spans="1:18" ht="17.25" thickBot="1" x14ac:dyDescent="0.3">
      <c r="A72" s="280"/>
      <c r="B72" s="281"/>
      <c r="C72" s="281"/>
      <c r="D72" s="282"/>
      <c r="E72" s="67"/>
      <c r="F72" s="317" t="s">
        <v>72</v>
      </c>
      <c r="G72" s="317"/>
      <c r="H72" s="317"/>
      <c r="I72" s="159"/>
      <c r="J72" s="160"/>
      <c r="K72" s="160"/>
      <c r="L72" s="160"/>
      <c r="M72" s="160"/>
      <c r="N72" s="160"/>
      <c r="O72" s="160"/>
      <c r="P72" s="160"/>
      <c r="Q72" s="160"/>
      <c r="R72" s="161"/>
    </row>
    <row r="73" spans="1:18" ht="17.25" thickBot="1" x14ac:dyDescent="0.3">
      <c r="A73" s="283"/>
      <c r="B73" s="284"/>
      <c r="C73" s="284"/>
      <c r="D73" s="285"/>
      <c r="E73" s="69"/>
      <c r="F73" s="318"/>
      <c r="G73" s="318"/>
      <c r="H73" s="318"/>
      <c r="I73" s="162"/>
      <c r="J73" s="163"/>
      <c r="K73" s="163"/>
      <c r="L73" s="163"/>
      <c r="M73" s="163"/>
      <c r="N73" s="163"/>
      <c r="O73" s="163"/>
      <c r="P73" s="163"/>
      <c r="Q73" s="163"/>
      <c r="R73" s="164"/>
    </row>
    <row r="75" spans="1:18" x14ac:dyDescent="0.25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</row>
  </sheetData>
  <mergeCells count="145">
    <mergeCell ref="A57:D57"/>
    <mergeCell ref="A58:B58"/>
    <mergeCell ref="C58:D58"/>
    <mergeCell ref="A59:B59"/>
    <mergeCell ref="C59:D59"/>
    <mergeCell ref="A60:D73"/>
    <mergeCell ref="A45:R45"/>
    <mergeCell ref="A46:R49"/>
    <mergeCell ref="E50:I50"/>
    <mergeCell ref="D52:I52"/>
    <mergeCell ref="D53:I55"/>
    <mergeCell ref="J53:R55"/>
    <mergeCell ref="A54:B55"/>
    <mergeCell ref="C54:C55"/>
    <mergeCell ref="F68:G69"/>
    <mergeCell ref="F70:G71"/>
    <mergeCell ref="F72:H73"/>
    <mergeCell ref="E60:H60"/>
    <mergeCell ref="F61:G61"/>
    <mergeCell ref="J61:K61"/>
    <mergeCell ref="F62:G63"/>
    <mergeCell ref="F64:G65"/>
    <mergeCell ref="F66:G67"/>
    <mergeCell ref="A43:E43"/>
    <mergeCell ref="F43:J43"/>
    <mergeCell ref="K43:R43"/>
    <mergeCell ref="A44:E44"/>
    <mergeCell ref="F44:J44"/>
    <mergeCell ref="K44:R44"/>
    <mergeCell ref="A41:E41"/>
    <mergeCell ref="F41:J41"/>
    <mergeCell ref="K41:R41"/>
    <mergeCell ref="A42:E42"/>
    <mergeCell ref="F42:J42"/>
    <mergeCell ref="K42:R42"/>
    <mergeCell ref="A39:G39"/>
    <mergeCell ref="H39:I39"/>
    <mergeCell ref="R39:R40"/>
    <mergeCell ref="A40:E40"/>
    <mergeCell ref="F40:J40"/>
    <mergeCell ref="K40:M40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A22:L23"/>
    <mergeCell ref="M22:P22"/>
    <mergeCell ref="M23:R23"/>
    <mergeCell ref="B24:C24"/>
    <mergeCell ref="D24:E24"/>
    <mergeCell ref="F24:G24"/>
    <mergeCell ref="H24:I24"/>
    <mergeCell ref="A19:I19"/>
    <mergeCell ref="J19:R19"/>
    <mergeCell ref="B21:C21"/>
    <mergeCell ref="D21:E21"/>
    <mergeCell ref="F21:G21"/>
    <mergeCell ref="H21:I21"/>
    <mergeCell ref="H17:I17"/>
    <mergeCell ref="A12:B13"/>
    <mergeCell ref="C12:C13"/>
    <mergeCell ref="D12:I12"/>
    <mergeCell ref="J12:K13"/>
    <mergeCell ref="L12:R13"/>
    <mergeCell ref="A14:B17"/>
    <mergeCell ref="C14:C17"/>
    <mergeCell ref="D14:I14"/>
    <mergeCell ref="J14:K15"/>
    <mergeCell ref="L14:R15"/>
    <mergeCell ref="A1:J1"/>
    <mergeCell ref="K1:R2"/>
    <mergeCell ref="A2:J2"/>
    <mergeCell ref="A3:R3"/>
    <mergeCell ref="A4:R5"/>
    <mergeCell ref="A6:K6"/>
    <mergeCell ref="I68:R73"/>
    <mergeCell ref="L8:R9"/>
    <mergeCell ref="A10:B11"/>
    <mergeCell ref="C10:C11"/>
    <mergeCell ref="D10:I10"/>
    <mergeCell ref="J10:K11"/>
    <mergeCell ref="L10:R11"/>
    <mergeCell ref="A7:K7"/>
    <mergeCell ref="A8:B9"/>
    <mergeCell ref="C8:C9"/>
    <mergeCell ref="D8:F9"/>
    <mergeCell ref="G8:I9"/>
    <mergeCell ref="J8:K9"/>
    <mergeCell ref="F15:I15"/>
    <mergeCell ref="D16:I16"/>
    <mergeCell ref="J16:K17"/>
    <mergeCell ref="L16:R17"/>
    <mergeCell ref="D17:G17"/>
  </mergeCells>
  <dataValidations count="1">
    <dataValidation type="list" allowBlank="1" showInputMessage="1" showErrorMessage="1" sqref="J24:J38">
      <formula1>"Platinum, Stock, Standard, Special"</formula1>
    </dataValidation>
  </dataValidations>
  <pageMargins left="0.25" right="0.25" top="0.75" bottom="0.75" header="0.3" footer="0.3"/>
  <pageSetup scale="54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workbookViewId="0"/>
  </sheetViews>
  <sheetFormatPr defaultRowHeight="15" x14ac:dyDescent="0.25"/>
  <cols>
    <col min="1" max="1" width="13.7109375" style="90" customWidth="1"/>
    <col min="2" max="2" width="27.5703125" style="90" customWidth="1"/>
    <col min="3" max="3" width="9.140625" style="90"/>
    <col min="4" max="11" width="15.7109375" style="90" customWidth="1"/>
    <col min="12" max="16384" width="9.140625" style="90"/>
  </cols>
  <sheetData>
    <row r="1" spans="1:12" ht="15.75" thickBot="1" x14ac:dyDescent="0.3"/>
    <row r="2" spans="1:12" ht="31.5" customHeight="1" thickBot="1" x14ac:dyDescent="0.3">
      <c r="B2" s="91" t="s">
        <v>74</v>
      </c>
      <c r="C2" s="326" t="s">
        <v>75</v>
      </c>
      <c r="D2" s="327"/>
      <c r="E2" s="327"/>
      <c r="F2" s="328" t="s">
        <v>76</v>
      </c>
      <c r="G2" s="329"/>
      <c r="H2" s="330"/>
    </row>
    <row r="4" spans="1:12" ht="20.25" x14ac:dyDescent="0.25">
      <c r="A4" s="92" t="s">
        <v>128</v>
      </c>
      <c r="B4" s="92"/>
      <c r="C4" s="92"/>
      <c r="D4" s="92"/>
      <c r="E4" s="92"/>
      <c r="F4" s="92"/>
      <c r="G4" s="92"/>
      <c r="H4" s="92"/>
    </row>
    <row r="5" spans="1:12" ht="15.75" thickBot="1" x14ac:dyDescent="0.3"/>
    <row r="6" spans="1:12" ht="15.75" thickBot="1" x14ac:dyDescent="0.3">
      <c r="A6" s="93" t="s">
        <v>77</v>
      </c>
      <c r="B6" s="331"/>
      <c r="C6" s="332"/>
      <c r="D6" s="94"/>
      <c r="E6" s="93" t="s">
        <v>78</v>
      </c>
      <c r="F6" s="331"/>
      <c r="G6" s="331"/>
      <c r="H6" s="332"/>
    </row>
    <row r="7" spans="1:12" ht="15.75" thickBot="1" x14ac:dyDescent="0.3">
      <c r="A7" s="93" t="s">
        <v>79</v>
      </c>
      <c r="B7" s="331"/>
      <c r="C7" s="332"/>
      <c r="D7" s="94"/>
      <c r="E7" s="93" t="s">
        <v>80</v>
      </c>
      <c r="F7" s="331"/>
      <c r="G7" s="331"/>
      <c r="H7" s="332"/>
    </row>
    <row r="8" spans="1:12" ht="15.75" thickBot="1" x14ac:dyDescent="0.3">
      <c r="A8" s="95" t="s">
        <v>81</v>
      </c>
      <c r="B8" s="331"/>
      <c r="C8" s="332"/>
      <c r="D8" s="94"/>
      <c r="E8" s="93" t="s">
        <v>81</v>
      </c>
      <c r="F8" s="331"/>
      <c r="G8" s="331"/>
      <c r="H8" s="332"/>
    </row>
    <row r="9" spans="1:12" ht="15.75" thickBot="1" x14ac:dyDescent="0.3">
      <c r="A9" s="93" t="s">
        <v>82</v>
      </c>
      <c r="B9" s="331"/>
      <c r="C9" s="332"/>
      <c r="D9" s="94"/>
      <c r="E9" s="93" t="s">
        <v>83</v>
      </c>
      <c r="F9" s="331"/>
      <c r="G9" s="331"/>
      <c r="H9" s="332"/>
    </row>
    <row r="10" spans="1:12" ht="15.75" customHeight="1" thickBot="1" x14ac:dyDescent="0.3">
      <c r="A10" s="93" t="s">
        <v>84</v>
      </c>
      <c r="B10" s="331"/>
      <c r="C10" s="332"/>
      <c r="D10" s="94"/>
      <c r="E10" s="94"/>
      <c r="F10" s="96"/>
      <c r="G10" s="97"/>
      <c r="H10" s="98"/>
    </row>
    <row r="11" spans="1:12" ht="15.75" customHeight="1" thickBot="1" x14ac:dyDescent="0.3">
      <c r="H11" s="99"/>
      <c r="I11" s="99"/>
      <c r="J11" s="99"/>
      <c r="K11" s="99"/>
      <c r="L11" s="99"/>
    </row>
    <row r="12" spans="1:12" ht="36.75" thickBot="1" x14ac:dyDescent="0.3">
      <c r="A12" s="100" t="s">
        <v>85</v>
      </c>
      <c r="B12" s="100" t="s">
        <v>86</v>
      </c>
      <c r="C12" s="100" t="s">
        <v>87</v>
      </c>
      <c r="D12" s="100" t="s">
        <v>88</v>
      </c>
      <c r="E12" s="100" t="s">
        <v>89</v>
      </c>
      <c r="F12" s="100" t="s">
        <v>90</v>
      </c>
      <c r="G12" s="101" t="s">
        <v>91</v>
      </c>
      <c r="H12" s="102"/>
      <c r="I12" s="103"/>
      <c r="J12" s="103"/>
      <c r="K12" s="103"/>
      <c r="L12" s="99"/>
    </row>
    <row r="13" spans="1:12" x14ac:dyDescent="0.25">
      <c r="A13" s="104">
        <v>1</v>
      </c>
      <c r="B13" s="105"/>
      <c r="C13" s="105"/>
      <c r="D13" s="106" t="str">
        <f>IF(ISBLANK(B13),"", VLOOKUP(B13,'[1]LD Pricing'!A$2:E$599,3, FALSE))</f>
        <v/>
      </c>
      <c r="E13" s="106" t="str">
        <f>IF(AND(NOT(ISBLANK(B13)),C13&gt;=1),C13*D13,"")</f>
        <v/>
      </c>
      <c r="F13" s="107"/>
      <c r="G13" s="108" t="str">
        <f>IF(AND(NOT(ISBLANK(B13)),C13&gt;=1), E13*(1-F13),"")</f>
        <v/>
      </c>
      <c r="H13" s="109"/>
      <c r="I13" s="110"/>
      <c r="J13" s="110"/>
      <c r="K13" s="111"/>
      <c r="L13" s="99"/>
    </row>
    <row r="14" spans="1:12" x14ac:dyDescent="0.25">
      <c r="A14" s="104">
        <v>2</v>
      </c>
      <c r="B14" s="105"/>
      <c r="C14" s="105"/>
      <c r="D14" s="106" t="str">
        <f>IF(ISBLANK(B14),"", VLOOKUP(B14,'[1]LD Pricing'!A$2:E$599,3, FALSE))</f>
        <v/>
      </c>
      <c r="E14" s="106" t="str">
        <f t="shared" ref="E14:E32" si="0">IF(AND(NOT(ISBLANK(B14)),C14&gt;=1),C14*D14,"")</f>
        <v/>
      </c>
      <c r="F14" s="107"/>
      <c r="G14" s="108" t="str">
        <f t="shared" ref="G14:G32" si="1">IF(AND(NOT(ISBLANK(B14)),C14&gt;=1), E14*(1-F14),"")</f>
        <v/>
      </c>
      <c r="H14" s="109"/>
      <c r="I14" s="110"/>
      <c r="J14" s="110"/>
      <c r="K14" s="111"/>
      <c r="L14" s="99"/>
    </row>
    <row r="15" spans="1:12" x14ac:dyDescent="0.25">
      <c r="A15" s="104">
        <v>3</v>
      </c>
      <c r="B15" s="105"/>
      <c r="C15" s="105"/>
      <c r="D15" s="106" t="str">
        <f>IF(ISBLANK(B15),"", VLOOKUP(B15,'[1]LD Pricing'!A$2:E$599,3, FALSE))</f>
        <v/>
      </c>
      <c r="E15" s="106" t="str">
        <f t="shared" si="0"/>
        <v/>
      </c>
      <c r="F15" s="107"/>
      <c r="G15" s="108" t="str">
        <f t="shared" si="1"/>
        <v/>
      </c>
      <c r="H15" s="109"/>
      <c r="I15" s="110"/>
      <c r="J15" s="110"/>
      <c r="K15" s="111"/>
      <c r="L15" s="99"/>
    </row>
    <row r="16" spans="1:12" x14ac:dyDescent="0.25">
      <c r="A16" s="104">
        <v>4</v>
      </c>
      <c r="B16" s="105"/>
      <c r="C16" s="105"/>
      <c r="D16" s="106" t="str">
        <f>IF(ISBLANK(B16),"", VLOOKUP(B16,'[1]LD Pricing'!A$2:E$599,3, FALSE))</f>
        <v/>
      </c>
      <c r="E16" s="106" t="str">
        <f t="shared" si="0"/>
        <v/>
      </c>
      <c r="F16" s="107"/>
      <c r="G16" s="108" t="str">
        <f t="shared" si="1"/>
        <v/>
      </c>
      <c r="H16" s="109"/>
      <c r="I16" s="110"/>
      <c r="J16" s="110"/>
      <c r="K16" s="111"/>
      <c r="L16" s="99"/>
    </row>
    <row r="17" spans="1:12" x14ac:dyDescent="0.25">
      <c r="A17" s="104">
        <v>5</v>
      </c>
      <c r="B17" s="105"/>
      <c r="C17" s="105"/>
      <c r="D17" s="106" t="str">
        <f>IF(ISBLANK(B17),"", VLOOKUP(B17,'[1]LD Pricing'!A$2:E$599,3, FALSE))</f>
        <v/>
      </c>
      <c r="E17" s="106" t="str">
        <f t="shared" si="0"/>
        <v/>
      </c>
      <c r="F17" s="107"/>
      <c r="G17" s="108" t="str">
        <f t="shared" si="1"/>
        <v/>
      </c>
      <c r="H17" s="109"/>
      <c r="I17" s="110"/>
      <c r="J17" s="110"/>
      <c r="K17" s="111"/>
      <c r="L17" s="99"/>
    </row>
    <row r="18" spans="1:12" x14ac:dyDescent="0.25">
      <c r="A18" s="104">
        <v>6</v>
      </c>
      <c r="B18" s="105"/>
      <c r="C18" s="105"/>
      <c r="D18" s="106" t="str">
        <f>IF(ISBLANK(B18),"", VLOOKUP(B18,'[1]LD Pricing'!A$2:E$599,3, FALSE))</f>
        <v/>
      </c>
      <c r="E18" s="106" t="str">
        <f t="shared" si="0"/>
        <v/>
      </c>
      <c r="F18" s="107"/>
      <c r="G18" s="108" t="str">
        <f t="shared" si="1"/>
        <v/>
      </c>
      <c r="H18" s="109"/>
      <c r="I18" s="110"/>
      <c r="J18" s="110"/>
      <c r="K18" s="111"/>
      <c r="L18" s="99"/>
    </row>
    <row r="19" spans="1:12" x14ac:dyDescent="0.25">
      <c r="A19" s="104">
        <v>7</v>
      </c>
      <c r="B19" s="105"/>
      <c r="C19" s="105"/>
      <c r="D19" s="106" t="str">
        <f>IF(ISBLANK(B19),"", VLOOKUP(B19,'[1]LD Pricing'!A$2:E$599,3, FALSE))</f>
        <v/>
      </c>
      <c r="E19" s="106" t="str">
        <f t="shared" si="0"/>
        <v/>
      </c>
      <c r="F19" s="107"/>
      <c r="G19" s="108" t="str">
        <f t="shared" si="1"/>
        <v/>
      </c>
      <c r="H19" s="109"/>
      <c r="I19" s="110"/>
      <c r="J19" s="110"/>
      <c r="K19" s="111"/>
      <c r="L19" s="99"/>
    </row>
    <row r="20" spans="1:12" x14ac:dyDescent="0.25">
      <c r="A20" s="104">
        <v>8</v>
      </c>
      <c r="B20" s="105"/>
      <c r="C20" s="105"/>
      <c r="D20" s="106" t="str">
        <f>IF(ISBLANK(B20),"", VLOOKUP(B20,'[1]LD Pricing'!A$2:E$599,3, FALSE))</f>
        <v/>
      </c>
      <c r="E20" s="106" t="str">
        <f t="shared" si="0"/>
        <v/>
      </c>
      <c r="F20" s="107"/>
      <c r="G20" s="108" t="str">
        <f t="shared" si="1"/>
        <v/>
      </c>
      <c r="H20" s="109"/>
      <c r="I20" s="110"/>
      <c r="J20" s="110"/>
      <c r="K20" s="111"/>
      <c r="L20" s="99"/>
    </row>
    <row r="21" spans="1:12" x14ac:dyDescent="0.25">
      <c r="A21" s="104">
        <v>9</v>
      </c>
      <c r="B21" s="105"/>
      <c r="C21" s="105"/>
      <c r="D21" s="106" t="str">
        <f>IF(ISBLANK(B21),"", VLOOKUP(B21,'[1]LD Pricing'!A$2:E$599,3, FALSE))</f>
        <v/>
      </c>
      <c r="E21" s="106" t="str">
        <f t="shared" si="0"/>
        <v/>
      </c>
      <c r="F21" s="107"/>
      <c r="G21" s="108" t="str">
        <f t="shared" si="1"/>
        <v/>
      </c>
      <c r="H21" s="109"/>
      <c r="I21" s="110"/>
      <c r="J21" s="110"/>
      <c r="K21" s="111"/>
      <c r="L21" s="99"/>
    </row>
    <row r="22" spans="1:12" x14ac:dyDescent="0.25">
      <c r="A22" s="104">
        <v>10</v>
      </c>
      <c r="B22" s="105"/>
      <c r="C22" s="105"/>
      <c r="D22" s="106" t="str">
        <f>IF(ISBLANK(B22),"", VLOOKUP(B22,'[1]LD Pricing'!A$2:E$599,3, FALSE))</f>
        <v/>
      </c>
      <c r="E22" s="106" t="str">
        <f t="shared" si="0"/>
        <v/>
      </c>
      <c r="F22" s="107"/>
      <c r="G22" s="108" t="str">
        <f t="shared" si="1"/>
        <v/>
      </c>
      <c r="H22" s="109"/>
      <c r="I22" s="110"/>
      <c r="J22" s="110"/>
      <c r="K22" s="111"/>
      <c r="L22" s="99"/>
    </row>
    <row r="23" spans="1:12" x14ac:dyDescent="0.25">
      <c r="A23" s="104">
        <v>11</v>
      </c>
      <c r="B23" s="105"/>
      <c r="C23" s="105"/>
      <c r="D23" s="106" t="str">
        <f>IF(ISBLANK(B23),"", VLOOKUP(B23,'[1]LD Pricing'!A$2:E$599,3, FALSE))</f>
        <v/>
      </c>
      <c r="E23" s="106" t="str">
        <f t="shared" si="0"/>
        <v/>
      </c>
      <c r="F23" s="107"/>
      <c r="G23" s="108" t="str">
        <f t="shared" si="1"/>
        <v/>
      </c>
      <c r="H23" s="109"/>
      <c r="I23" s="110"/>
      <c r="J23" s="110"/>
      <c r="K23" s="111"/>
      <c r="L23" s="99"/>
    </row>
    <row r="24" spans="1:12" x14ac:dyDescent="0.25">
      <c r="A24" s="104">
        <v>12</v>
      </c>
      <c r="B24" s="105"/>
      <c r="C24" s="105"/>
      <c r="D24" s="106" t="str">
        <f>IF(ISBLANK(B24),"", VLOOKUP(B24,'[1]LD Pricing'!A$2:E$599,3, FALSE))</f>
        <v/>
      </c>
      <c r="E24" s="106" t="str">
        <f t="shared" si="0"/>
        <v/>
      </c>
      <c r="F24" s="107"/>
      <c r="G24" s="108" t="str">
        <f t="shared" si="1"/>
        <v/>
      </c>
      <c r="H24" s="109"/>
      <c r="I24" s="110"/>
      <c r="J24" s="110"/>
      <c r="K24" s="111"/>
      <c r="L24" s="99"/>
    </row>
    <row r="25" spans="1:12" x14ac:dyDescent="0.25">
      <c r="A25" s="104">
        <v>13</v>
      </c>
      <c r="B25" s="105"/>
      <c r="C25" s="105"/>
      <c r="D25" s="106" t="str">
        <f>IF(ISBLANK(B25),"", VLOOKUP(B25,'[1]LD Pricing'!A$2:E$599,3, FALSE))</f>
        <v/>
      </c>
      <c r="E25" s="106" t="str">
        <f t="shared" si="0"/>
        <v/>
      </c>
      <c r="F25" s="107"/>
      <c r="G25" s="108" t="str">
        <f t="shared" si="1"/>
        <v/>
      </c>
      <c r="H25" s="109"/>
      <c r="I25" s="110"/>
      <c r="J25" s="110"/>
      <c r="K25" s="111"/>
      <c r="L25" s="99"/>
    </row>
    <row r="26" spans="1:12" x14ac:dyDescent="0.25">
      <c r="A26" s="104">
        <v>14</v>
      </c>
      <c r="B26" s="105"/>
      <c r="C26" s="105"/>
      <c r="D26" s="106" t="str">
        <f>IF(ISBLANK(B26),"", VLOOKUP(B26,'[1]LD Pricing'!A$2:E$599,3, FALSE))</f>
        <v/>
      </c>
      <c r="E26" s="106" t="str">
        <f t="shared" si="0"/>
        <v/>
      </c>
      <c r="F26" s="107"/>
      <c r="G26" s="108" t="str">
        <f t="shared" si="1"/>
        <v/>
      </c>
      <c r="H26" s="109"/>
      <c r="I26" s="110"/>
      <c r="J26" s="110"/>
      <c r="K26" s="111"/>
      <c r="L26" s="99"/>
    </row>
    <row r="27" spans="1:12" x14ac:dyDescent="0.25">
      <c r="A27" s="104">
        <v>15</v>
      </c>
      <c r="B27" s="105"/>
      <c r="C27" s="105"/>
      <c r="D27" s="106" t="str">
        <f>IF(ISBLANK(B27),"", VLOOKUP(B27,'[1]LD Pricing'!A$2:E$599,3, FALSE))</f>
        <v/>
      </c>
      <c r="E27" s="106" t="str">
        <f t="shared" si="0"/>
        <v/>
      </c>
      <c r="F27" s="107"/>
      <c r="G27" s="108" t="str">
        <f t="shared" si="1"/>
        <v/>
      </c>
      <c r="H27" s="109"/>
      <c r="I27" s="110"/>
      <c r="J27" s="110"/>
      <c r="K27" s="111"/>
      <c r="L27" s="99"/>
    </row>
    <row r="28" spans="1:12" x14ac:dyDescent="0.25">
      <c r="A28" s="104">
        <v>16</v>
      </c>
      <c r="B28" s="105"/>
      <c r="C28" s="105"/>
      <c r="D28" s="106" t="str">
        <f>IF(ISBLANK(B28),"", VLOOKUP(B28,'[1]LD Pricing'!A$2:E$599,3, FALSE))</f>
        <v/>
      </c>
      <c r="E28" s="106" t="str">
        <f t="shared" si="0"/>
        <v/>
      </c>
      <c r="F28" s="107"/>
      <c r="G28" s="108" t="str">
        <f t="shared" si="1"/>
        <v/>
      </c>
      <c r="H28" s="109"/>
      <c r="I28" s="110"/>
      <c r="J28" s="110"/>
      <c r="K28" s="111"/>
      <c r="L28" s="99"/>
    </row>
    <row r="29" spans="1:12" x14ac:dyDescent="0.25">
      <c r="A29" s="104">
        <v>17</v>
      </c>
      <c r="B29" s="105"/>
      <c r="C29" s="105"/>
      <c r="D29" s="106" t="str">
        <f>IF(ISBLANK(B29),"", VLOOKUP(B29,'[1]LD Pricing'!A$2:E$599,3, FALSE))</f>
        <v/>
      </c>
      <c r="E29" s="106" t="str">
        <f t="shared" si="0"/>
        <v/>
      </c>
      <c r="F29" s="107"/>
      <c r="G29" s="108" t="str">
        <f t="shared" si="1"/>
        <v/>
      </c>
      <c r="H29" s="109"/>
      <c r="I29" s="110"/>
      <c r="J29" s="110"/>
      <c r="K29" s="111"/>
      <c r="L29" s="99"/>
    </row>
    <row r="30" spans="1:12" x14ac:dyDescent="0.25">
      <c r="A30" s="104">
        <v>18</v>
      </c>
      <c r="B30" s="105"/>
      <c r="C30" s="105"/>
      <c r="D30" s="106" t="str">
        <f>IF(ISBLANK(B30),"", VLOOKUP(B30,'[1]LD Pricing'!A$2:E$599,3, FALSE))</f>
        <v/>
      </c>
      <c r="E30" s="106" t="str">
        <f t="shared" si="0"/>
        <v/>
      </c>
      <c r="F30" s="107"/>
      <c r="G30" s="108" t="str">
        <f t="shared" si="1"/>
        <v/>
      </c>
      <c r="H30" s="109"/>
      <c r="I30" s="110"/>
      <c r="J30" s="110"/>
      <c r="K30" s="111"/>
      <c r="L30" s="99"/>
    </row>
    <row r="31" spans="1:12" x14ac:dyDescent="0.25">
      <c r="A31" s="104">
        <v>19</v>
      </c>
      <c r="B31" s="105"/>
      <c r="C31" s="105"/>
      <c r="D31" s="106" t="str">
        <f>IF(ISBLANK(B31),"", VLOOKUP(B31,'[1]LD Pricing'!A$2:E$599,3, FALSE))</f>
        <v/>
      </c>
      <c r="E31" s="106" t="str">
        <f t="shared" si="0"/>
        <v/>
      </c>
      <c r="F31" s="107"/>
      <c r="G31" s="108" t="str">
        <f t="shared" si="1"/>
        <v/>
      </c>
      <c r="H31" s="109"/>
      <c r="I31" s="110"/>
      <c r="J31" s="110"/>
      <c r="K31" s="111"/>
      <c r="L31" s="99"/>
    </row>
    <row r="32" spans="1:12" x14ac:dyDescent="0.25">
      <c r="A32" s="104">
        <v>20</v>
      </c>
      <c r="B32" s="105"/>
      <c r="C32" s="105"/>
      <c r="D32" s="106" t="str">
        <f>IF(ISBLANK(B32),"", VLOOKUP(B32,'[1]LD Pricing'!A$2:E$599,3, FALSE))</f>
        <v/>
      </c>
      <c r="E32" s="106" t="str">
        <f t="shared" si="0"/>
        <v/>
      </c>
      <c r="F32" s="107"/>
      <c r="G32" s="108" t="str">
        <f t="shared" si="1"/>
        <v/>
      </c>
      <c r="H32" s="109"/>
      <c r="I32" s="110"/>
      <c r="J32" s="110"/>
      <c r="K32" s="111"/>
      <c r="L32" s="99"/>
    </row>
    <row r="33" spans="1:12" x14ac:dyDescent="0.25">
      <c r="D33" s="112">
        <f>SUM(D13:D32)</f>
        <v>0</v>
      </c>
      <c r="E33" s="112">
        <f>SUM(E13:E32)</f>
        <v>0</v>
      </c>
      <c r="F33" s="113" t="str">
        <f>IF(E33&gt;0, 1-G33/E33, "")</f>
        <v/>
      </c>
      <c r="G33" s="112">
        <f>SUM(G13:G32)</f>
        <v>0</v>
      </c>
      <c r="H33" s="114"/>
      <c r="I33" s="110"/>
      <c r="J33" s="110"/>
      <c r="K33" s="111"/>
      <c r="L33" s="99"/>
    </row>
    <row r="34" spans="1:12" x14ac:dyDescent="0.25">
      <c r="H34" s="99"/>
      <c r="I34" s="99"/>
      <c r="J34" s="99"/>
      <c r="K34" s="99"/>
      <c r="L34" s="99"/>
    </row>
    <row r="35" spans="1:12" ht="15.75" thickBot="1" x14ac:dyDescent="0.3">
      <c r="I35" s="99"/>
      <c r="J35" s="99"/>
      <c r="K35" s="99"/>
      <c r="L35" s="99"/>
    </row>
    <row r="36" spans="1:12" ht="15.75" thickBot="1" x14ac:dyDescent="0.3">
      <c r="A36" s="115" t="s">
        <v>92</v>
      </c>
      <c r="B36" s="116">
        <f>E33-G33</f>
        <v>0</v>
      </c>
      <c r="C36" s="115"/>
      <c r="D36" s="117" t="s">
        <v>93</v>
      </c>
      <c r="E36" s="117" t="s">
        <v>94</v>
      </c>
      <c r="F36" s="117" t="s">
        <v>95</v>
      </c>
      <c r="G36" s="117" t="s">
        <v>96</v>
      </c>
      <c r="H36" s="118" t="s">
        <v>97</v>
      </c>
    </row>
    <row r="37" spans="1:12" ht="15.75" thickBot="1" x14ac:dyDescent="0.3">
      <c r="A37" s="119" t="s">
        <v>98</v>
      </c>
      <c r="B37" s="120" t="s">
        <v>99</v>
      </c>
      <c r="C37" s="121" t="s">
        <v>100</v>
      </c>
      <c r="D37" s="122" t="s">
        <v>101</v>
      </c>
      <c r="E37" s="122" t="s">
        <v>101</v>
      </c>
      <c r="F37" s="122" t="s">
        <v>101</v>
      </c>
      <c r="G37" s="122" t="s">
        <v>101</v>
      </c>
      <c r="H37" s="123" t="s">
        <v>102</v>
      </c>
    </row>
    <row r="39" spans="1:12" ht="15.75" thickBot="1" x14ac:dyDescent="0.3"/>
    <row r="40" spans="1:12" x14ac:dyDescent="0.25">
      <c r="A40" s="124" t="s">
        <v>103</v>
      </c>
      <c r="B40" s="323"/>
      <c r="C40" s="323"/>
      <c r="D40" s="323"/>
      <c r="E40" s="323"/>
      <c r="F40" s="323"/>
      <c r="G40" s="323"/>
      <c r="H40" s="323"/>
    </row>
    <row r="41" spans="1:12" x14ac:dyDescent="0.25">
      <c r="A41" s="125"/>
      <c r="B41" s="324"/>
      <c r="C41" s="324"/>
      <c r="D41" s="324"/>
      <c r="E41" s="324"/>
      <c r="F41" s="324"/>
      <c r="G41" s="324"/>
      <c r="H41" s="324"/>
    </row>
    <row r="42" spans="1:12" x14ac:dyDescent="0.25">
      <c r="A42" s="125" t="s">
        <v>104</v>
      </c>
      <c r="B42" s="324"/>
      <c r="C42" s="324"/>
      <c r="D42" s="324"/>
      <c r="E42" s="324"/>
      <c r="F42" s="324"/>
      <c r="G42" s="324"/>
      <c r="H42" s="324"/>
    </row>
    <row r="43" spans="1:12" x14ac:dyDescent="0.25">
      <c r="A43" s="125" t="s">
        <v>105</v>
      </c>
      <c r="B43" s="324"/>
      <c r="C43" s="324"/>
      <c r="D43" s="324"/>
      <c r="E43" s="324"/>
      <c r="F43" s="324"/>
      <c r="G43" s="324"/>
      <c r="H43" s="324"/>
    </row>
    <row r="44" spans="1:12" x14ac:dyDescent="0.25">
      <c r="A44" s="125" t="s">
        <v>106</v>
      </c>
      <c r="B44" s="324"/>
      <c r="C44" s="324"/>
      <c r="D44" s="324"/>
      <c r="E44" s="324"/>
      <c r="F44" s="324"/>
      <c r="G44" s="324"/>
      <c r="H44" s="324"/>
    </row>
    <row r="45" spans="1:12" x14ac:dyDescent="0.25">
      <c r="A45" s="125"/>
      <c r="B45" s="324"/>
      <c r="C45" s="324"/>
      <c r="D45" s="324"/>
      <c r="E45" s="324"/>
      <c r="F45" s="324"/>
      <c r="G45" s="324"/>
      <c r="H45" s="324"/>
    </row>
    <row r="46" spans="1:12" x14ac:dyDescent="0.25">
      <c r="A46" s="125"/>
      <c r="B46" s="324"/>
      <c r="C46" s="324"/>
      <c r="D46" s="324"/>
      <c r="E46" s="324"/>
      <c r="F46" s="324"/>
      <c r="G46" s="324"/>
      <c r="H46" s="324"/>
    </row>
    <row r="47" spans="1:12" x14ac:dyDescent="0.25">
      <c r="A47" s="125"/>
      <c r="B47" s="324"/>
      <c r="C47" s="324"/>
      <c r="D47" s="324"/>
      <c r="E47" s="324"/>
      <c r="F47" s="324"/>
      <c r="G47" s="324"/>
      <c r="H47" s="324"/>
    </row>
    <row r="48" spans="1:12" x14ac:dyDescent="0.25">
      <c r="A48" s="125"/>
      <c r="B48" s="324"/>
      <c r="C48" s="324"/>
      <c r="D48" s="324"/>
      <c r="E48" s="324"/>
      <c r="F48" s="324"/>
      <c r="G48" s="324"/>
      <c r="H48" s="324"/>
    </row>
    <row r="49" spans="1:8" x14ac:dyDescent="0.25">
      <c r="A49" s="125"/>
      <c r="B49" s="324"/>
      <c r="C49" s="324"/>
      <c r="D49" s="324"/>
      <c r="E49" s="324"/>
      <c r="F49" s="324"/>
      <c r="G49" s="324"/>
      <c r="H49" s="324"/>
    </row>
    <row r="50" spans="1:8" x14ac:dyDescent="0.25">
      <c r="A50" s="125"/>
      <c r="B50" s="324"/>
      <c r="C50" s="324"/>
      <c r="D50" s="324"/>
      <c r="E50" s="324"/>
      <c r="F50" s="324"/>
      <c r="G50" s="324"/>
      <c r="H50" s="324"/>
    </row>
    <row r="51" spans="1:8" ht="15.75" thickBot="1" x14ac:dyDescent="0.3">
      <c r="A51" s="126"/>
      <c r="B51" s="325"/>
      <c r="C51" s="325"/>
      <c r="D51" s="325"/>
      <c r="E51" s="325"/>
      <c r="F51" s="325"/>
      <c r="G51" s="325"/>
      <c r="H51" s="325"/>
    </row>
    <row r="96" spans="2:7" x14ac:dyDescent="0.25">
      <c r="B96" s="90" t="s">
        <v>101</v>
      </c>
      <c r="C96" s="127" t="s">
        <v>99</v>
      </c>
      <c r="D96" s="90" t="s">
        <v>101</v>
      </c>
      <c r="E96" s="90" t="s">
        <v>101</v>
      </c>
      <c r="F96" s="90" t="s">
        <v>101</v>
      </c>
      <c r="G96" s="90" t="s">
        <v>101</v>
      </c>
    </row>
    <row r="97" spans="2:7" x14ac:dyDescent="0.25">
      <c r="B97" s="90" t="s">
        <v>107</v>
      </c>
      <c r="C97" s="127" t="s">
        <v>108</v>
      </c>
      <c r="D97" s="90" t="s">
        <v>109</v>
      </c>
      <c r="E97" s="90" t="s">
        <v>110</v>
      </c>
      <c r="F97" s="90" t="s">
        <v>110</v>
      </c>
      <c r="G97" s="90" t="s">
        <v>111</v>
      </c>
    </row>
    <row r="98" spans="2:7" x14ac:dyDescent="0.25">
      <c r="B98" s="90" t="s">
        <v>112</v>
      </c>
      <c r="D98" s="90" t="s">
        <v>110</v>
      </c>
      <c r="E98" s="90" t="s">
        <v>113</v>
      </c>
      <c r="F98" s="90" t="s">
        <v>113</v>
      </c>
    </row>
    <row r="99" spans="2:7" x14ac:dyDescent="0.25">
      <c r="B99" s="90" t="s">
        <v>114</v>
      </c>
      <c r="D99" s="90" t="s">
        <v>113</v>
      </c>
      <c r="E99" s="90" t="s">
        <v>115</v>
      </c>
      <c r="F99" s="90" t="s">
        <v>116</v>
      </c>
    </row>
    <row r="100" spans="2:7" x14ac:dyDescent="0.25">
      <c r="B100" s="90" t="s">
        <v>117</v>
      </c>
      <c r="D100" s="90" t="s">
        <v>115</v>
      </c>
      <c r="E100" s="90" t="s">
        <v>116</v>
      </c>
    </row>
    <row r="101" spans="2:7" x14ac:dyDescent="0.25">
      <c r="B101" s="90" t="s">
        <v>118</v>
      </c>
      <c r="D101" s="90" t="s">
        <v>116</v>
      </c>
    </row>
    <row r="102" spans="2:7" x14ac:dyDescent="0.25">
      <c r="B102" s="90" t="s">
        <v>119</v>
      </c>
    </row>
  </sheetData>
  <protectedRanges>
    <protectedRange algorithmName="SHA-512" hashValue="IBSMPTtWx4LDL/tK/xT5H9ro1my2PUuumj22D2L5R7MWV6Ex1D6c1LpnrMEwIdfyTctEIy4mMSEF5mEtXMM/eA==" saltValue="edEzfFEy6lcD0Jqqeifnwg==" spinCount="100000" sqref="E37" name="Less10k" securityDescriptor="O:WDG:WDD:(A;;CC;;;S-1-5-21-1757981266-583907252-725345543-10988)(A;;CC;;;S-1-5-21-1757981266-583907252-725345543-2078)(A;;CC;;;S-1-5-21-1757981266-583907252-725345543-22200)(A;;CC;;;S-1-5-21-1757981266-583907252-725345543-7917)"/>
    <protectedRange algorithmName="SHA-512" hashValue="cVFgjo/VuqIp3AeyGAvuuv+qnMC8mj5ntiLxiR1U0fJ/4jdlG1Wx9MHbP5C4VMwU/KMaBCXc4dcIV3u7rMMkSQ==" saltValue="XK/TJwXY0kQLKGm1oW4wfg==" spinCount="100000" sqref="D37" name="Less1k" securityDescriptor="O:WDG:WDD:(A;;CC;;;S-1-5-21-1757981266-583907252-725345543-10988)(A;;CC;;;S-1-5-21-1757981266-583907252-725345543-17408)(A;;CC;;;S-1-5-21-1757981266-583907252-725345543-2043)(A;;CC;;;S-1-5-21-1757981266-583907252-725345543-2078)(A;;CC;;;S-1-5-21-1757981266-583907252-725345543-22200)(A;;CC;;;S-1-5-21-1757981266-583907252-725345543-7917)"/>
    <protectedRange algorithmName="SHA-512" hashValue="HObt54lEumY+jrzYGCdY+GOQfNGm4X/GyABkkSyxXM2058h668emJZ1gzXdNJpfbOejkAkX0fdSyFkWpTHJ1Uw==" saltValue="l+hKqqQ2QCBg179mzAuBqg==" spinCount="100000" sqref="B37" name="Approval" securityDescriptor="O:WDG:WDD:(A;;CC;;;S-1-5-21-1757981266-583907252-725345543-10988)(A;;CC;;;S-1-5-21-1757981266-583907252-725345543-17408)(A;;CC;;;S-1-5-21-1757981266-583907252-725345543-2043)(A;;CC;;;S-1-5-21-1757981266-583907252-725345543-2078)(A;;CC;;;S-1-5-21-1757981266-583907252-725345543-22200)(A;;CC;;;S-1-5-21-1757981266-583907252-725345543-7917)"/>
    <protectedRange algorithmName="SHA-512" hashValue="DVn8IhWYYMhguBCt90KG9VVr8VRe5jeKMh1YKWtVW4Jb5GRtz5IPNegJd4iaHZ4hvYVMHu0113ys0OR3Jh3bHg==" saltValue="IRJWr5zQFgOdip+8VCO3zw==" spinCount="100000" sqref="F37" name="Less25k" securityDescriptor="O:WDG:WDD:(A;;CC;;;S-1-5-21-1757981266-583907252-725345543-10988)(A;;CC;;;S-1-5-21-1757981266-583907252-725345543-22200)(A;;CC;;;S-1-5-21-1757981266-583907252-725345543-7917)"/>
    <protectedRange algorithmName="SHA-512" hashValue="lABHd3l6C4Z1SVsF20soltdY41ylimeqn08U0SWW/qmGfl4LALAPpmI5hesBnnbWxCPva8/v3CF1TLN4J8kYNQ==" saltValue="wqze9Aot0p27pTu98fsamA==" spinCount="100000" sqref="G37" name="Greater25k" securityDescriptor="O:WDG:WDD:(A;;CC;;;S-1-5-21-1757981266-583907252-725345543-2043)"/>
  </protectedRanges>
  <mergeCells count="12">
    <mergeCell ref="B40:H51"/>
    <mergeCell ref="C2:E2"/>
    <mergeCell ref="F2:H2"/>
    <mergeCell ref="B6:C6"/>
    <mergeCell ref="F6:H6"/>
    <mergeCell ref="B7:C7"/>
    <mergeCell ref="F7:H7"/>
    <mergeCell ref="B8:C8"/>
    <mergeCell ref="F8:H8"/>
    <mergeCell ref="B9:C9"/>
    <mergeCell ref="F9:H9"/>
    <mergeCell ref="B10:C10"/>
  </mergeCells>
  <conditionalFormatting sqref="D36">
    <cfRule type="expression" dxfId="7" priority="4">
      <formula>IF(B36&lt;1000,TRUE, FALSE)</formula>
    </cfRule>
  </conditionalFormatting>
  <conditionalFormatting sqref="E36">
    <cfRule type="expression" dxfId="6" priority="3">
      <formula>IF(AND(B36&lt;10000, B36 &gt;= 1000),TRUE, FALSE)</formula>
    </cfRule>
  </conditionalFormatting>
  <conditionalFormatting sqref="F36">
    <cfRule type="expression" dxfId="5" priority="2">
      <formula>IF(AND(B36&lt;25000, B36 &gt;= 10000),TRUE, FALSE)</formula>
    </cfRule>
  </conditionalFormatting>
  <conditionalFormatting sqref="G36">
    <cfRule type="expression" dxfId="4" priority="1">
      <formula>IF(B36 &gt;= 25000,TRUE, FALSE)</formula>
    </cfRule>
  </conditionalFormatting>
  <dataValidations count="6">
    <dataValidation type="list" allowBlank="1" showInputMessage="1" showErrorMessage="1" sqref="B37">
      <formula1>$C$96:$C$97</formula1>
    </dataValidation>
    <dataValidation type="list" allowBlank="1" showInputMessage="1" showErrorMessage="1" error="Not authorized" sqref="F37">
      <formula1>$F$96:$F$99</formula1>
    </dataValidation>
    <dataValidation type="list" allowBlank="1" showInputMessage="1" showErrorMessage="1" error="Not authorized" sqref="D37">
      <formula1>$D$96:$D$101</formula1>
    </dataValidation>
    <dataValidation type="list" allowBlank="1" showInputMessage="1" showErrorMessage="1" error="Not authorized" sqref="E37">
      <formula1>$E$96:$E$100</formula1>
    </dataValidation>
    <dataValidation type="list" allowBlank="1" showInputMessage="1" showErrorMessage="1" error="Not authorized" sqref="G37">
      <formula1>$G$96:$G$97</formula1>
    </dataValidation>
    <dataValidation type="list" allowBlank="1" showInputMessage="1" showErrorMessage="1" sqref="B9">
      <formula1>$B$96:$B$102</formula1>
    </dataValidation>
  </dataValidations>
  <pageMargins left="0.7" right="0.7" top="0.75" bottom="0.75" header="0.3" footer="0.3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workbookViewId="0"/>
  </sheetViews>
  <sheetFormatPr defaultRowHeight="15" x14ac:dyDescent="0.25"/>
  <cols>
    <col min="1" max="1" width="13.7109375" style="90" customWidth="1"/>
    <col min="2" max="2" width="27.5703125" style="90" customWidth="1"/>
    <col min="3" max="3" width="9.140625" style="90"/>
    <col min="4" max="8" width="15.7109375" style="90" customWidth="1"/>
    <col min="9" max="9" width="18.28515625" style="90" customWidth="1"/>
    <col min="10" max="10" width="15.7109375" style="90" customWidth="1"/>
    <col min="11" max="11" width="9.5703125" style="90" bestFit="1" customWidth="1"/>
    <col min="12" max="12" width="4" style="90" customWidth="1"/>
    <col min="13" max="15" width="15.7109375" style="90" customWidth="1"/>
    <col min="16" max="16384" width="9.140625" style="90"/>
  </cols>
  <sheetData>
    <row r="1" spans="1:11" ht="15.75" thickBot="1" x14ac:dyDescent="0.3"/>
    <row r="2" spans="1:11" ht="31.5" customHeight="1" thickBot="1" x14ac:dyDescent="0.3">
      <c r="B2" s="91" t="s">
        <v>74</v>
      </c>
      <c r="C2" s="326" t="s">
        <v>75</v>
      </c>
      <c r="D2" s="327"/>
      <c r="E2" s="327"/>
      <c r="F2" s="328" t="s">
        <v>76</v>
      </c>
      <c r="G2" s="329"/>
      <c r="H2" s="330"/>
    </row>
    <row r="4" spans="1:11" ht="20.25" x14ac:dyDescent="0.25">
      <c r="A4" s="92" t="s">
        <v>129</v>
      </c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1" ht="15.75" thickBot="1" x14ac:dyDescent="0.3"/>
    <row r="6" spans="1:11" ht="15.75" thickBot="1" x14ac:dyDescent="0.3">
      <c r="A6" s="93" t="s">
        <v>77</v>
      </c>
      <c r="B6" s="331"/>
      <c r="C6" s="332"/>
      <c r="D6" s="94"/>
      <c r="E6" s="93" t="s">
        <v>78</v>
      </c>
      <c r="F6" s="331"/>
      <c r="G6" s="331"/>
      <c r="H6" s="332"/>
    </row>
    <row r="7" spans="1:11" ht="15.75" thickBot="1" x14ac:dyDescent="0.3">
      <c r="A7" s="93" t="s">
        <v>79</v>
      </c>
      <c r="B7" s="331"/>
      <c r="C7" s="332"/>
      <c r="D7" s="94"/>
      <c r="E7" s="93" t="s">
        <v>80</v>
      </c>
      <c r="F7" s="331"/>
      <c r="G7" s="331"/>
      <c r="H7" s="332"/>
    </row>
    <row r="8" spans="1:11" ht="15.75" thickBot="1" x14ac:dyDescent="0.3">
      <c r="A8" s="95" t="s">
        <v>81</v>
      </c>
      <c r="B8" s="331"/>
      <c r="C8" s="332"/>
      <c r="D8" s="94"/>
      <c r="E8" s="93" t="s">
        <v>81</v>
      </c>
      <c r="F8" s="331"/>
      <c r="G8" s="331"/>
      <c r="H8" s="332"/>
    </row>
    <row r="9" spans="1:11" ht="15.75" thickBot="1" x14ac:dyDescent="0.3">
      <c r="A9" s="93" t="s">
        <v>82</v>
      </c>
      <c r="B9" s="331"/>
      <c r="C9" s="332"/>
      <c r="D9" s="94"/>
      <c r="E9" s="93" t="s">
        <v>83</v>
      </c>
      <c r="F9" s="331"/>
      <c r="G9" s="331"/>
      <c r="H9" s="332"/>
    </row>
    <row r="10" spans="1:11" ht="15.75" customHeight="1" thickBot="1" x14ac:dyDescent="0.3">
      <c r="A10" s="93" t="s">
        <v>84</v>
      </c>
      <c r="B10" s="331"/>
      <c r="C10" s="332"/>
      <c r="D10" s="94"/>
      <c r="E10" s="94"/>
      <c r="F10" s="93" t="s">
        <v>120</v>
      </c>
      <c r="G10" s="128"/>
      <c r="H10" s="129">
        <v>1</v>
      </c>
    </row>
    <row r="11" spans="1:11" ht="15.75" customHeight="1" thickBot="1" x14ac:dyDescent="0.3"/>
    <row r="12" spans="1:11" ht="36.75" thickBot="1" x14ac:dyDescent="0.3">
      <c r="A12" s="100" t="s">
        <v>85</v>
      </c>
      <c r="B12" s="100" t="s">
        <v>86</v>
      </c>
      <c r="C12" s="100" t="s">
        <v>87</v>
      </c>
      <c r="D12" s="100" t="s">
        <v>121</v>
      </c>
      <c r="E12" s="100" t="s">
        <v>89</v>
      </c>
      <c r="F12" s="100" t="s">
        <v>90</v>
      </c>
      <c r="G12" s="100" t="s">
        <v>122</v>
      </c>
      <c r="H12" s="100" t="s">
        <v>123</v>
      </c>
      <c r="I12" s="100" t="s">
        <v>124</v>
      </c>
      <c r="J12" s="100" t="s">
        <v>125</v>
      </c>
      <c r="K12" s="100" t="s">
        <v>126</v>
      </c>
    </row>
    <row r="13" spans="1:11" x14ac:dyDescent="0.25">
      <c r="A13" s="104">
        <v>1</v>
      </c>
      <c r="B13" s="105"/>
      <c r="C13" s="105"/>
      <c r="D13" s="106" t="str">
        <f>IF(ISBLANK(B13),"", VLOOKUP(B13,'[2]LD Intl pricing'!$A$2:$D$551,3, FALSE))</f>
        <v/>
      </c>
      <c r="E13" s="106" t="str">
        <f>IF(AND(NOT(ISBLANK(B13)),C13&gt;=1),C13*D13,"")</f>
        <v/>
      </c>
      <c r="F13" s="107"/>
      <c r="G13" s="106" t="str">
        <f>IF(AND(NOT(ISBLANK(B13)),C13&gt;=1), E13*(1-F13),"")</f>
        <v/>
      </c>
      <c r="H13" s="130" t="str">
        <f>IF(AND(NOT(ISBLANK(B13)),C13&gt;=1), $H$10*G13, "")</f>
        <v/>
      </c>
      <c r="I13" s="131"/>
      <c r="J13" s="106" t="str">
        <f>IF(AND(NOT(ISBLANK(B13)),C13&gt;=1),(I13-H13)/$H$10,"")</f>
        <v/>
      </c>
      <c r="K13" s="132" t="str">
        <f>IF(AND(NOT(ISBLANK(B13)),I13&gt;0,C13&gt;=1), J13/(I13/$H$10), "")</f>
        <v/>
      </c>
    </row>
    <row r="14" spans="1:11" x14ac:dyDescent="0.25">
      <c r="A14" s="104">
        <v>2</v>
      </c>
      <c r="B14" s="105"/>
      <c r="C14" s="105"/>
      <c r="D14" s="106" t="str">
        <f>IF(ISBLANK(B14),"", VLOOKUP(B14,'[2]LD Intl pricing'!$A$2:$D$551,3, FALSE))</f>
        <v/>
      </c>
      <c r="E14" s="106" t="str">
        <f t="shared" ref="E14:E32" si="0">IF(AND(NOT(ISBLANK(B14)),C14&gt;=1),C14*D14,"")</f>
        <v/>
      </c>
      <c r="F14" s="107"/>
      <c r="G14" s="106" t="str">
        <f t="shared" ref="G14:G32" si="1">IF(AND(NOT(ISBLANK(B14)),C14&gt;=1), E14*(1-F14),"")</f>
        <v/>
      </c>
      <c r="H14" s="130" t="str">
        <f t="shared" ref="H14:H32" si="2">IF(AND(NOT(ISBLANK(B14)),C14&gt;=1), $H$10*G14, "")</f>
        <v/>
      </c>
      <c r="I14" s="131"/>
      <c r="J14" s="106" t="str">
        <f t="shared" ref="J14:J32" si="3">IF(AND(NOT(ISBLANK(B14)),C14&gt;=1),(I14-H14)/$H$10,"")</f>
        <v/>
      </c>
      <c r="K14" s="132" t="str">
        <f t="shared" ref="K14:K32" si="4">IF(AND(NOT(ISBLANK(B14)),I14&gt;0,C14&gt;=1), J14/(I14/$H$10), "")</f>
        <v/>
      </c>
    </row>
    <row r="15" spans="1:11" x14ac:dyDescent="0.25">
      <c r="A15" s="104">
        <v>3</v>
      </c>
      <c r="B15" s="105"/>
      <c r="C15" s="105"/>
      <c r="D15" s="106" t="str">
        <f>IF(ISBLANK(B15),"", VLOOKUP(B15,'[2]LD Intl pricing'!$A$2:$D$551,3, FALSE))</f>
        <v/>
      </c>
      <c r="E15" s="106" t="str">
        <f t="shared" si="0"/>
        <v/>
      </c>
      <c r="F15" s="107"/>
      <c r="G15" s="106" t="str">
        <f t="shared" si="1"/>
        <v/>
      </c>
      <c r="H15" s="130" t="str">
        <f t="shared" si="2"/>
        <v/>
      </c>
      <c r="I15" s="131"/>
      <c r="J15" s="106" t="str">
        <f t="shared" si="3"/>
        <v/>
      </c>
      <c r="K15" s="132" t="str">
        <f t="shared" si="4"/>
        <v/>
      </c>
    </row>
    <row r="16" spans="1:11" x14ac:dyDescent="0.25">
      <c r="A16" s="104">
        <v>4</v>
      </c>
      <c r="B16" s="105"/>
      <c r="C16" s="105"/>
      <c r="D16" s="106" t="str">
        <f>IF(ISBLANK(B16),"", VLOOKUP(B16,'[2]LD Intl pricing'!$A$2:$D$551,3, FALSE))</f>
        <v/>
      </c>
      <c r="E16" s="106" t="str">
        <f t="shared" si="0"/>
        <v/>
      </c>
      <c r="F16" s="107"/>
      <c r="G16" s="106" t="str">
        <f t="shared" si="1"/>
        <v/>
      </c>
      <c r="H16" s="130" t="str">
        <f t="shared" si="2"/>
        <v/>
      </c>
      <c r="I16" s="131"/>
      <c r="J16" s="106" t="str">
        <f t="shared" si="3"/>
        <v/>
      </c>
      <c r="K16" s="132" t="str">
        <f t="shared" si="4"/>
        <v/>
      </c>
    </row>
    <row r="17" spans="1:11" x14ac:dyDescent="0.25">
      <c r="A17" s="104">
        <v>5</v>
      </c>
      <c r="B17" s="105"/>
      <c r="C17" s="105"/>
      <c r="D17" s="106" t="str">
        <f>IF(ISBLANK(B17),"", VLOOKUP(B17,'[2]LD Intl pricing'!$A$2:$D$551,3, FALSE))</f>
        <v/>
      </c>
      <c r="E17" s="106" t="str">
        <f t="shared" si="0"/>
        <v/>
      </c>
      <c r="F17" s="107"/>
      <c r="G17" s="106" t="str">
        <f t="shared" si="1"/>
        <v/>
      </c>
      <c r="H17" s="130" t="str">
        <f t="shared" si="2"/>
        <v/>
      </c>
      <c r="I17" s="131"/>
      <c r="J17" s="106" t="str">
        <f t="shared" si="3"/>
        <v/>
      </c>
      <c r="K17" s="132" t="str">
        <f t="shared" si="4"/>
        <v/>
      </c>
    </row>
    <row r="18" spans="1:11" x14ac:dyDescent="0.25">
      <c r="A18" s="104">
        <v>6</v>
      </c>
      <c r="B18" s="105"/>
      <c r="C18" s="105"/>
      <c r="D18" s="106" t="str">
        <f>IF(ISBLANK(B18),"", VLOOKUP(B18,'[2]LD Intl pricing'!$A$2:$D$551,3, FALSE))</f>
        <v/>
      </c>
      <c r="E18" s="106" t="str">
        <f t="shared" si="0"/>
        <v/>
      </c>
      <c r="F18" s="107"/>
      <c r="G18" s="106" t="str">
        <f t="shared" si="1"/>
        <v/>
      </c>
      <c r="H18" s="130" t="str">
        <f t="shared" si="2"/>
        <v/>
      </c>
      <c r="I18" s="131"/>
      <c r="J18" s="106" t="str">
        <f t="shared" si="3"/>
        <v/>
      </c>
      <c r="K18" s="132" t="str">
        <f t="shared" si="4"/>
        <v/>
      </c>
    </row>
    <row r="19" spans="1:11" x14ac:dyDescent="0.25">
      <c r="A19" s="104">
        <v>7</v>
      </c>
      <c r="B19" s="105"/>
      <c r="C19" s="105"/>
      <c r="D19" s="106" t="str">
        <f>IF(ISBLANK(B19),"", VLOOKUP(B19,'[2]LD Intl pricing'!$A$2:$D$551,3, FALSE))</f>
        <v/>
      </c>
      <c r="E19" s="106" t="str">
        <f t="shared" si="0"/>
        <v/>
      </c>
      <c r="F19" s="107"/>
      <c r="G19" s="106" t="str">
        <f t="shared" si="1"/>
        <v/>
      </c>
      <c r="H19" s="130" t="str">
        <f t="shared" si="2"/>
        <v/>
      </c>
      <c r="I19" s="131"/>
      <c r="J19" s="106" t="str">
        <f t="shared" si="3"/>
        <v/>
      </c>
      <c r="K19" s="132" t="str">
        <f t="shared" si="4"/>
        <v/>
      </c>
    </row>
    <row r="20" spans="1:11" x14ac:dyDescent="0.25">
      <c r="A20" s="104">
        <v>8</v>
      </c>
      <c r="B20" s="105"/>
      <c r="C20" s="105"/>
      <c r="D20" s="106" t="str">
        <f>IF(ISBLANK(B20),"", VLOOKUP(B20,'[2]LD Intl pricing'!$A$2:$D$551,3, FALSE))</f>
        <v/>
      </c>
      <c r="E20" s="106" t="str">
        <f t="shared" si="0"/>
        <v/>
      </c>
      <c r="F20" s="107"/>
      <c r="G20" s="106" t="str">
        <f t="shared" si="1"/>
        <v/>
      </c>
      <c r="H20" s="130" t="str">
        <f t="shared" si="2"/>
        <v/>
      </c>
      <c r="I20" s="131"/>
      <c r="J20" s="106" t="str">
        <f t="shared" si="3"/>
        <v/>
      </c>
      <c r="K20" s="132" t="str">
        <f t="shared" si="4"/>
        <v/>
      </c>
    </row>
    <row r="21" spans="1:11" x14ac:dyDescent="0.25">
      <c r="A21" s="104">
        <v>9</v>
      </c>
      <c r="B21" s="105"/>
      <c r="C21" s="105"/>
      <c r="D21" s="106" t="str">
        <f>IF(ISBLANK(B21),"", VLOOKUP(B21,'[2]LD Intl pricing'!$A$2:$D$551,3, FALSE))</f>
        <v/>
      </c>
      <c r="E21" s="106" t="str">
        <f t="shared" si="0"/>
        <v/>
      </c>
      <c r="F21" s="107"/>
      <c r="G21" s="106" t="str">
        <f t="shared" si="1"/>
        <v/>
      </c>
      <c r="H21" s="130" t="str">
        <f t="shared" si="2"/>
        <v/>
      </c>
      <c r="I21" s="131"/>
      <c r="J21" s="106" t="str">
        <f t="shared" si="3"/>
        <v/>
      </c>
      <c r="K21" s="132" t="str">
        <f t="shared" si="4"/>
        <v/>
      </c>
    </row>
    <row r="22" spans="1:11" x14ac:dyDescent="0.25">
      <c r="A22" s="104">
        <v>10</v>
      </c>
      <c r="B22" s="105"/>
      <c r="C22" s="105"/>
      <c r="D22" s="106" t="str">
        <f>IF(ISBLANK(B22),"", VLOOKUP(B22,'[2]LD Intl pricing'!$A$2:$D$551,3, FALSE))</f>
        <v/>
      </c>
      <c r="E22" s="106" t="str">
        <f t="shared" si="0"/>
        <v/>
      </c>
      <c r="F22" s="107"/>
      <c r="G22" s="106" t="str">
        <f t="shared" si="1"/>
        <v/>
      </c>
      <c r="H22" s="130" t="str">
        <f t="shared" si="2"/>
        <v/>
      </c>
      <c r="I22" s="131"/>
      <c r="J22" s="106" t="str">
        <f t="shared" si="3"/>
        <v/>
      </c>
      <c r="K22" s="132" t="str">
        <f t="shared" si="4"/>
        <v/>
      </c>
    </row>
    <row r="23" spans="1:11" x14ac:dyDescent="0.25">
      <c r="A23" s="104">
        <v>11</v>
      </c>
      <c r="B23" s="105"/>
      <c r="C23" s="105"/>
      <c r="D23" s="106" t="str">
        <f>IF(ISBLANK(B23),"", VLOOKUP(B23,'[2]LD Intl pricing'!$A$2:$D$551,3, FALSE))</f>
        <v/>
      </c>
      <c r="E23" s="106" t="str">
        <f t="shared" si="0"/>
        <v/>
      </c>
      <c r="F23" s="107"/>
      <c r="G23" s="106" t="str">
        <f t="shared" si="1"/>
        <v/>
      </c>
      <c r="H23" s="130" t="str">
        <f t="shared" si="2"/>
        <v/>
      </c>
      <c r="I23" s="131"/>
      <c r="J23" s="106" t="str">
        <f t="shared" si="3"/>
        <v/>
      </c>
      <c r="K23" s="132" t="str">
        <f t="shared" si="4"/>
        <v/>
      </c>
    </row>
    <row r="24" spans="1:11" x14ac:dyDescent="0.25">
      <c r="A24" s="104">
        <v>12</v>
      </c>
      <c r="B24" s="105"/>
      <c r="C24" s="105"/>
      <c r="D24" s="106" t="str">
        <f>IF(ISBLANK(B24),"", VLOOKUP(B24,'[2]LD Intl pricing'!$A$2:$D$551,3, FALSE))</f>
        <v/>
      </c>
      <c r="E24" s="106" t="str">
        <f t="shared" si="0"/>
        <v/>
      </c>
      <c r="F24" s="107"/>
      <c r="G24" s="106" t="str">
        <f t="shared" si="1"/>
        <v/>
      </c>
      <c r="H24" s="130" t="str">
        <f t="shared" si="2"/>
        <v/>
      </c>
      <c r="I24" s="131"/>
      <c r="J24" s="106" t="str">
        <f t="shared" si="3"/>
        <v/>
      </c>
      <c r="K24" s="132" t="str">
        <f t="shared" si="4"/>
        <v/>
      </c>
    </row>
    <row r="25" spans="1:11" x14ac:dyDescent="0.25">
      <c r="A25" s="104">
        <v>13</v>
      </c>
      <c r="B25" s="105"/>
      <c r="C25" s="105"/>
      <c r="D25" s="106" t="str">
        <f>IF(ISBLANK(B25),"", VLOOKUP(B25,'[2]LD Intl pricing'!$A$2:$D$551,3, FALSE))</f>
        <v/>
      </c>
      <c r="E25" s="106" t="str">
        <f t="shared" si="0"/>
        <v/>
      </c>
      <c r="F25" s="107"/>
      <c r="G25" s="106" t="str">
        <f t="shared" si="1"/>
        <v/>
      </c>
      <c r="H25" s="130" t="str">
        <f t="shared" si="2"/>
        <v/>
      </c>
      <c r="I25" s="131"/>
      <c r="J25" s="106" t="str">
        <f t="shared" si="3"/>
        <v/>
      </c>
      <c r="K25" s="132" t="str">
        <f t="shared" si="4"/>
        <v/>
      </c>
    </row>
    <row r="26" spans="1:11" x14ac:dyDescent="0.25">
      <c r="A26" s="104">
        <v>14</v>
      </c>
      <c r="B26" s="105"/>
      <c r="C26" s="105"/>
      <c r="D26" s="106" t="str">
        <f>IF(ISBLANK(B26),"", VLOOKUP(B26,'[2]LD Intl pricing'!$A$2:$D$551,3, FALSE))</f>
        <v/>
      </c>
      <c r="E26" s="106" t="str">
        <f t="shared" si="0"/>
        <v/>
      </c>
      <c r="F26" s="107"/>
      <c r="G26" s="106" t="str">
        <f t="shared" si="1"/>
        <v/>
      </c>
      <c r="H26" s="130" t="str">
        <f t="shared" si="2"/>
        <v/>
      </c>
      <c r="I26" s="131"/>
      <c r="J26" s="106" t="str">
        <f t="shared" si="3"/>
        <v/>
      </c>
      <c r="K26" s="132" t="str">
        <f t="shared" si="4"/>
        <v/>
      </c>
    </row>
    <row r="27" spans="1:11" x14ac:dyDescent="0.25">
      <c r="A27" s="104">
        <v>15</v>
      </c>
      <c r="B27" s="105"/>
      <c r="C27" s="105"/>
      <c r="D27" s="106" t="str">
        <f>IF(ISBLANK(B27),"", VLOOKUP(B27,'[2]LD Intl pricing'!$A$2:$D$551,3, FALSE))</f>
        <v/>
      </c>
      <c r="E27" s="106" t="str">
        <f t="shared" si="0"/>
        <v/>
      </c>
      <c r="F27" s="107"/>
      <c r="G27" s="106" t="str">
        <f t="shared" si="1"/>
        <v/>
      </c>
      <c r="H27" s="130" t="str">
        <f t="shared" si="2"/>
        <v/>
      </c>
      <c r="I27" s="131"/>
      <c r="J27" s="106" t="str">
        <f t="shared" si="3"/>
        <v/>
      </c>
      <c r="K27" s="132" t="str">
        <f t="shared" si="4"/>
        <v/>
      </c>
    </row>
    <row r="28" spans="1:11" x14ac:dyDescent="0.25">
      <c r="A28" s="104">
        <v>16</v>
      </c>
      <c r="B28" s="105"/>
      <c r="C28" s="105"/>
      <c r="D28" s="106" t="str">
        <f>IF(ISBLANK(B28),"", VLOOKUP(B28,'[2]LD Intl pricing'!$A$2:$D$551,3, FALSE))</f>
        <v/>
      </c>
      <c r="E28" s="106" t="str">
        <f t="shared" si="0"/>
        <v/>
      </c>
      <c r="F28" s="107"/>
      <c r="G28" s="106" t="str">
        <f t="shared" si="1"/>
        <v/>
      </c>
      <c r="H28" s="130" t="str">
        <f t="shared" si="2"/>
        <v/>
      </c>
      <c r="I28" s="131"/>
      <c r="J28" s="106" t="str">
        <f t="shared" si="3"/>
        <v/>
      </c>
      <c r="K28" s="132" t="str">
        <f t="shared" si="4"/>
        <v/>
      </c>
    </row>
    <row r="29" spans="1:11" x14ac:dyDescent="0.25">
      <c r="A29" s="104">
        <v>17</v>
      </c>
      <c r="B29" s="105"/>
      <c r="C29" s="105"/>
      <c r="D29" s="106" t="str">
        <f>IF(ISBLANK(B29),"", VLOOKUP(B29,'[2]LD Intl pricing'!$A$2:$D$551,3, FALSE))</f>
        <v/>
      </c>
      <c r="E29" s="106" t="str">
        <f t="shared" si="0"/>
        <v/>
      </c>
      <c r="F29" s="107"/>
      <c r="G29" s="106" t="str">
        <f t="shared" si="1"/>
        <v/>
      </c>
      <c r="H29" s="130" t="str">
        <f t="shared" si="2"/>
        <v/>
      </c>
      <c r="I29" s="131"/>
      <c r="J29" s="106" t="str">
        <f t="shared" si="3"/>
        <v/>
      </c>
      <c r="K29" s="132" t="str">
        <f t="shared" si="4"/>
        <v/>
      </c>
    </row>
    <row r="30" spans="1:11" x14ac:dyDescent="0.25">
      <c r="A30" s="104">
        <v>18</v>
      </c>
      <c r="B30" s="105"/>
      <c r="C30" s="105"/>
      <c r="D30" s="106" t="str">
        <f>IF(ISBLANK(B30),"", VLOOKUP(B30,'[2]LD Intl pricing'!$A$2:$D$551,3, FALSE))</f>
        <v/>
      </c>
      <c r="E30" s="106" t="str">
        <f t="shared" si="0"/>
        <v/>
      </c>
      <c r="F30" s="107"/>
      <c r="G30" s="106" t="str">
        <f t="shared" si="1"/>
        <v/>
      </c>
      <c r="H30" s="130" t="str">
        <f t="shared" si="2"/>
        <v/>
      </c>
      <c r="I30" s="131"/>
      <c r="J30" s="106" t="str">
        <f t="shared" si="3"/>
        <v/>
      </c>
      <c r="K30" s="132" t="str">
        <f t="shared" si="4"/>
        <v/>
      </c>
    </row>
    <row r="31" spans="1:11" x14ac:dyDescent="0.25">
      <c r="A31" s="104">
        <v>19</v>
      </c>
      <c r="B31" s="105"/>
      <c r="C31" s="105"/>
      <c r="D31" s="106" t="str">
        <f>IF(ISBLANK(B31),"", VLOOKUP(B31,'[2]LD Intl pricing'!$A$2:$D$551,3, FALSE))</f>
        <v/>
      </c>
      <c r="E31" s="106" t="str">
        <f t="shared" si="0"/>
        <v/>
      </c>
      <c r="F31" s="107"/>
      <c r="G31" s="106" t="str">
        <f t="shared" si="1"/>
        <v/>
      </c>
      <c r="H31" s="130" t="str">
        <f t="shared" si="2"/>
        <v/>
      </c>
      <c r="I31" s="131"/>
      <c r="J31" s="106" t="str">
        <f t="shared" si="3"/>
        <v/>
      </c>
      <c r="K31" s="132" t="str">
        <f t="shared" si="4"/>
        <v/>
      </c>
    </row>
    <row r="32" spans="1:11" x14ac:dyDescent="0.25">
      <c r="A32" s="104">
        <v>20</v>
      </c>
      <c r="B32" s="105"/>
      <c r="C32" s="105"/>
      <c r="D32" s="106" t="str">
        <f>IF(ISBLANK(B32),"", VLOOKUP(B32,'[2]LD Intl pricing'!$A$2:$D$551,3, FALSE))</f>
        <v/>
      </c>
      <c r="E32" s="106" t="str">
        <f t="shared" si="0"/>
        <v/>
      </c>
      <c r="F32" s="107"/>
      <c r="G32" s="106" t="str">
        <f t="shared" si="1"/>
        <v/>
      </c>
      <c r="H32" s="130" t="str">
        <f t="shared" si="2"/>
        <v/>
      </c>
      <c r="I32" s="131"/>
      <c r="J32" s="106" t="str">
        <f t="shared" si="3"/>
        <v/>
      </c>
      <c r="K32" s="132" t="str">
        <f t="shared" si="4"/>
        <v/>
      </c>
    </row>
    <row r="33" spans="1:11" x14ac:dyDescent="0.25">
      <c r="D33" s="112">
        <f>SUM(D13:D32)</f>
        <v>0</v>
      </c>
      <c r="E33" s="112">
        <f>SUM(E13:E32)</f>
        <v>0</v>
      </c>
      <c r="F33" s="113" t="str">
        <f>IF(E33&gt;0, 1-G33/E33, "")</f>
        <v/>
      </c>
      <c r="G33" s="112">
        <f>SUM(G13:G32)</f>
        <v>0</v>
      </c>
      <c r="H33" s="112">
        <f>SUM(H13:H32)</f>
        <v>0</v>
      </c>
      <c r="I33" s="112">
        <f>SUM(I13:I32)</f>
        <v>0</v>
      </c>
      <c r="J33" s="112">
        <f t="shared" ref="J33" si="5">SUM(J13:J32)</f>
        <v>0</v>
      </c>
      <c r="K33" s="113" t="str">
        <f>IF(I33/$H$10 &gt; 0, J33/(I33/$H$10), "")</f>
        <v/>
      </c>
    </row>
    <row r="35" spans="1:11" ht="15.75" thickBot="1" x14ac:dyDescent="0.3"/>
    <row r="36" spans="1:11" ht="15.75" thickBot="1" x14ac:dyDescent="0.3">
      <c r="A36" s="115" t="s">
        <v>92</v>
      </c>
      <c r="B36" s="116">
        <f>E33-G33</f>
        <v>0</v>
      </c>
      <c r="C36" s="115"/>
      <c r="D36" s="117" t="s">
        <v>93</v>
      </c>
      <c r="E36" s="117" t="s">
        <v>94</v>
      </c>
      <c r="F36" s="117" t="s">
        <v>95</v>
      </c>
      <c r="G36" s="117" t="s">
        <v>96</v>
      </c>
      <c r="H36" s="118" t="s">
        <v>127</v>
      </c>
    </row>
    <row r="37" spans="1:11" ht="15.75" thickBot="1" x14ac:dyDescent="0.3">
      <c r="A37" s="119" t="s">
        <v>98</v>
      </c>
      <c r="B37" s="120" t="s">
        <v>99</v>
      </c>
      <c r="C37" s="121" t="s">
        <v>100</v>
      </c>
      <c r="D37" s="122" t="s">
        <v>101</v>
      </c>
      <c r="E37" s="122" t="s">
        <v>101</v>
      </c>
      <c r="F37" s="122" t="s">
        <v>101</v>
      </c>
      <c r="G37" s="122" t="s">
        <v>101</v>
      </c>
      <c r="H37" s="123" t="s">
        <v>102</v>
      </c>
    </row>
    <row r="39" spans="1:11" ht="15.75" thickBot="1" x14ac:dyDescent="0.3"/>
    <row r="40" spans="1:11" x14ac:dyDescent="0.25">
      <c r="A40" s="124" t="s">
        <v>103</v>
      </c>
      <c r="B40" s="323"/>
      <c r="C40" s="323"/>
      <c r="D40" s="323"/>
      <c r="E40" s="323"/>
      <c r="F40" s="323"/>
      <c r="G40" s="323"/>
      <c r="H40" s="323"/>
      <c r="I40" s="333"/>
    </row>
    <row r="41" spans="1:11" x14ac:dyDescent="0.25">
      <c r="A41" s="125"/>
      <c r="B41" s="324"/>
      <c r="C41" s="324"/>
      <c r="D41" s="324"/>
      <c r="E41" s="324"/>
      <c r="F41" s="324"/>
      <c r="G41" s="324"/>
      <c r="H41" s="324"/>
      <c r="I41" s="334"/>
    </row>
    <row r="42" spans="1:11" x14ac:dyDescent="0.25">
      <c r="A42" s="125" t="s">
        <v>104</v>
      </c>
      <c r="B42" s="324"/>
      <c r="C42" s="324"/>
      <c r="D42" s="324"/>
      <c r="E42" s="324"/>
      <c r="F42" s="324"/>
      <c r="G42" s="324"/>
      <c r="H42" s="324"/>
      <c r="I42" s="334"/>
    </row>
    <row r="43" spans="1:11" x14ac:dyDescent="0.25">
      <c r="A43" s="125" t="s">
        <v>105</v>
      </c>
      <c r="B43" s="324"/>
      <c r="C43" s="324"/>
      <c r="D43" s="324"/>
      <c r="E43" s="324"/>
      <c r="F43" s="324"/>
      <c r="G43" s="324"/>
      <c r="H43" s="324"/>
      <c r="I43" s="334"/>
    </row>
    <row r="44" spans="1:11" x14ac:dyDescent="0.25">
      <c r="A44" s="125" t="s">
        <v>106</v>
      </c>
      <c r="B44" s="324"/>
      <c r="C44" s="324"/>
      <c r="D44" s="324"/>
      <c r="E44" s="324"/>
      <c r="F44" s="324"/>
      <c r="G44" s="324"/>
      <c r="H44" s="324"/>
      <c r="I44" s="334"/>
    </row>
    <row r="45" spans="1:11" x14ac:dyDescent="0.25">
      <c r="A45" s="125"/>
      <c r="B45" s="324"/>
      <c r="C45" s="324"/>
      <c r="D45" s="324"/>
      <c r="E45" s="324"/>
      <c r="F45" s="324"/>
      <c r="G45" s="324"/>
      <c r="H45" s="324"/>
      <c r="I45" s="334"/>
    </row>
    <row r="46" spans="1:11" x14ac:dyDescent="0.25">
      <c r="A46" s="125"/>
      <c r="B46" s="324"/>
      <c r="C46" s="324"/>
      <c r="D46" s="324"/>
      <c r="E46" s="324"/>
      <c r="F46" s="324"/>
      <c r="G46" s="324"/>
      <c r="H46" s="324"/>
      <c r="I46" s="334"/>
    </row>
    <row r="47" spans="1:11" x14ac:dyDescent="0.25">
      <c r="A47" s="125"/>
      <c r="B47" s="324"/>
      <c r="C47" s="324"/>
      <c r="D47" s="324"/>
      <c r="E47" s="324"/>
      <c r="F47" s="324"/>
      <c r="G47" s="324"/>
      <c r="H47" s="324"/>
      <c r="I47" s="334"/>
    </row>
    <row r="48" spans="1:11" x14ac:dyDescent="0.25">
      <c r="A48" s="125"/>
      <c r="B48" s="324"/>
      <c r="C48" s="324"/>
      <c r="D48" s="324"/>
      <c r="E48" s="324"/>
      <c r="F48" s="324"/>
      <c r="G48" s="324"/>
      <c r="H48" s="324"/>
      <c r="I48" s="334"/>
    </row>
    <row r="49" spans="1:9" x14ac:dyDescent="0.25">
      <c r="A49" s="125"/>
      <c r="B49" s="324"/>
      <c r="C49" s="324"/>
      <c r="D49" s="324"/>
      <c r="E49" s="324"/>
      <c r="F49" s="324"/>
      <c r="G49" s="324"/>
      <c r="H49" s="324"/>
      <c r="I49" s="334"/>
    </row>
    <row r="50" spans="1:9" x14ac:dyDescent="0.25">
      <c r="A50" s="125"/>
      <c r="B50" s="324"/>
      <c r="C50" s="324"/>
      <c r="D50" s="324"/>
      <c r="E50" s="324"/>
      <c r="F50" s="324"/>
      <c r="G50" s="324"/>
      <c r="H50" s="324"/>
      <c r="I50" s="334"/>
    </row>
    <row r="51" spans="1:9" ht="15.75" thickBot="1" x14ac:dyDescent="0.3">
      <c r="A51" s="126"/>
      <c r="B51" s="325"/>
      <c r="C51" s="325"/>
      <c r="D51" s="325"/>
      <c r="E51" s="325"/>
      <c r="F51" s="325"/>
      <c r="G51" s="325"/>
      <c r="H51" s="325"/>
      <c r="I51" s="335"/>
    </row>
    <row r="96" spans="2:7" x14ac:dyDescent="0.25">
      <c r="B96" s="90" t="s">
        <v>101</v>
      </c>
      <c r="C96" s="127" t="s">
        <v>99</v>
      </c>
      <c r="D96" s="90" t="s">
        <v>101</v>
      </c>
      <c r="E96" s="90" t="s">
        <v>101</v>
      </c>
      <c r="F96" s="90" t="s">
        <v>101</v>
      </c>
      <c r="G96" s="90" t="s">
        <v>101</v>
      </c>
    </row>
    <row r="97" spans="2:7" x14ac:dyDescent="0.25">
      <c r="B97" s="90" t="s">
        <v>107</v>
      </c>
      <c r="C97" s="127" t="s">
        <v>108</v>
      </c>
      <c r="D97" s="90" t="s">
        <v>109</v>
      </c>
      <c r="E97" s="90" t="s">
        <v>110</v>
      </c>
      <c r="F97" s="90" t="s">
        <v>110</v>
      </c>
      <c r="G97" s="90" t="s">
        <v>111</v>
      </c>
    </row>
    <row r="98" spans="2:7" x14ac:dyDescent="0.25">
      <c r="B98" s="90" t="s">
        <v>112</v>
      </c>
      <c r="D98" s="90" t="s">
        <v>110</v>
      </c>
      <c r="E98" s="90" t="s">
        <v>113</v>
      </c>
      <c r="F98" s="90" t="s">
        <v>113</v>
      </c>
    </row>
    <row r="99" spans="2:7" x14ac:dyDescent="0.25">
      <c r="B99" s="90" t="s">
        <v>114</v>
      </c>
      <c r="D99" s="90" t="s">
        <v>113</v>
      </c>
      <c r="E99" s="90" t="s">
        <v>115</v>
      </c>
      <c r="F99" s="90" t="s">
        <v>116</v>
      </c>
    </row>
    <row r="100" spans="2:7" x14ac:dyDescent="0.25">
      <c r="B100" s="90" t="s">
        <v>117</v>
      </c>
      <c r="D100" s="90" t="s">
        <v>115</v>
      </c>
      <c r="E100" s="90" t="s">
        <v>116</v>
      </c>
    </row>
    <row r="101" spans="2:7" x14ac:dyDescent="0.25">
      <c r="B101" s="90" t="s">
        <v>118</v>
      </c>
      <c r="D101" s="90" t="s">
        <v>116</v>
      </c>
    </row>
    <row r="102" spans="2:7" x14ac:dyDescent="0.25">
      <c r="B102" s="90" t="s">
        <v>119</v>
      </c>
    </row>
  </sheetData>
  <protectedRanges>
    <protectedRange algorithmName="SHA-512" hashValue="IBSMPTtWx4LDL/tK/xT5H9ro1my2PUuumj22D2L5R7MWV6Ex1D6c1LpnrMEwIdfyTctEIy4mMSEF5mEtXMM/eA==" saltValue="edEzfFEy6lcD0Jqqeifnwg==" spinCount="100000" sqref="E37" name="Less10k" securityDescriptor="O:WDG:WDD:(A;;CC;;;S-1-5-21-1757981266-583907252-725345543-10988)(A;;CC;;;S-1-5-21-1757981266-583907252-725345543-2078)(A;;CC;;;S-1-5-21-1757981266-583907252-725345543-22200)(A;;CC;;;S-1-5-21-1757981266-583907252-725345543-7917)"/>
    <protectedRange algorithmName="SHA-512" hashValue="cVFgjo/VuqIp3AeyGAvuuv+qnMC8mj5ntiLxiR1U0fJ/4jdlG1Wx9MHbP5C4VMwU/KMaBCXc4dcIV3u7rMMkSQ==" saltValue="XK/TJwXY0kQLKGm1oW4wfg==" spinCount="100000" sqref="D37" name="Less1k" securityDescriptor="O:WDG:WDD:(A;;CC;;;S-1-5-21-1757981266-583907252-725345543-10988)(A;;CC;;;S-1-5-21-1757981266-583907252-725345543-17408)(A;;CC;;;S-1-5-21-1757981266-583907252-725345543-2043)(A;;CC;;;S-1-5-21-1757981266-583907252-725345543-2078)(A;;CC;;;S-1-5-21-1757981266-583907252-725345543-22200)(A;;CC;;;S-1-5-21-1757981266-583907252-725345543-7917)"/>
    <protectedRange algorithmName="SHA-512" hashValue="HObt54lEumY+jrzYGCdY+GOQfNGm4X/GyABkkSyxXM2058h668emJZ1gzXdNJpfbOejkAkX0fdSyFkWpTHJ1Uw==" saltValue="l+hKqqQ2QCBg179mzAuBqg==" spinCount="100000" sqref="B37" name="Approval" securityDescriptor="O:WDG:WDD:(A;;CC;;;S-1-5-21-1757981266-583907252-725345543-10988)(A;;CC;;;S-1-5-21-1757981266-583907252-725345543-17408)(A;;CC;;;S-1-5-21-1757981266-583907252-725345543-2043)(A;;CC;;;S-1-5-21-1757981266-583907252-725345543-2078)(A;;CC;;;S-1-5-21-1757981266-583907252-725345543-22200)(A;;CC;;;S-1-5-21-1757981266-583907252-725345543-7917)"/>
    <protectedRange algorithmName="SHA-512" hashValue="DVn8IhWYYMhguBCt90KG9VVr8VRe5jeKMh1YKWtVW4Jb5GRtz5IPNegJd4iaHZ4hvYVMHu0113ys0OR3Jh3bHg==" saltValue="IRJWr5zQFgOdip+8VCO3zw==" spinCount="100000" sqref="F37" name="Less25k" securityDescriptor="O:WDG:WDD:(A;;CC;;;S-1-5-21-1757981266-583907252-725345543-10988)(A;;CC;;;S-1-5-21-1757981266-583907252-725345543-22200)(A;;CC;;;S-1-5-21-1757981266-583907252-725345543-7917)"/>
    <protectedRange algorithmName="SHA-512" hashValue="lABHd3l6C4Z1SVsF20soltdY41ylimeqn08U0SWW/qmGfl4LALAPpmI5hesBnnbWxCPva8/v3CF1TLN4J8kYNQ==" saltValue="wqze9Aot0p27pTu98fsamA==" spinCount="100000" sqref="G37" name="Greater25k" securityDescriptor="O:WDG:WDD:(A;;CC;;;S-1-5-21-1757981266-583907252-725345543-2043)"/>
  </protectedRanges>
  <mergeCells count="12">
    <mergeCell ref="B40:I51"/>
    <mergeCell ref="C2:E2"/>
    <mergeCell ref="F2:H2"/>
    <mergeCell ref="B6:C6"/>
    <mergeCell ref="F6:H6"/>
    <mergeCell ref="B7:C7"/>
    <mergeCell ref="F7:H7"/>
    <mergeCell ref="B8:C8"/>
    <mergeCell ref="F8:H8"/>
    <mergeCell ref="B9:C9"/>
    <mergeCell ref="F9:H9"/>
    <mergeCell ref="B10:C10"/>
  </mergeCells>
  <conditionalFormatting sqref="D36">
    <cfRule type="expression" dxfId="3" priority="4">
      <formula>IF(B36&lt;1000,TRUE, FALSE)</formula>
    </cfRule>
  </conditionalFormatting>
  <conditionalFormatting sqref="E36">
    <cfRule type="expression" dxfId="2" priority="3">
      <formula>IF(AND(B36&lt;10000, B36 &gt;= 1000),TRUE, FALSE)</formula>
    </cfRule>
  </conditionalFormatting>
  <conditionalFormatting sqref="F36">
    <cfRule type="expression" dxfId="1" priority="2">
      <formula>IF(AND(B36&lt;25000, B36 &gt;= 10000),TRUE, FALSE)</formula>
    </cfRule>
  </conditionalFormatting>
  <conditionalFormatting sqref="G36">
    <cfRule type="expression" dxfId="0" priority="1">
      <formula>IF(B36 &gt;= 25000,TRUE, FALSE)</formula>
    </cfRule>
  </conditionalFormatting>
  <dataValidations count="6">
    <dataValidation type="list" allowBlank="1" showInputMessage="1" showErrorMessage="1" sqref="B37">
      <formula1>$C$96:$C$97</formula1>
    </dataValidation>
    <dataValidation type="list" allowBlank="1" showInputMessage="1" showErrorMessage="1" error="Not authorized" sqref="F37">
      <formula1>$F$96:$F$99</formula1>
    </dataValidation>
    <dataValidation type="list" allowBlank="1" showInputMessage="1" showErrorMessage="1" error="Not authorized" sqref="D37">
      <formula1>$D$96:$D$101</formula1>
    </dataValidation>
    <dataValidation type="list" allowBlank="1" showInputMessage="1" showErrorMessage="1" error="Not authorized" sqref="E37">
      <formula1>$E$96:$E$100</formula1>
    </dataValidation>
    <dataValidation type="list" allowBlank="1" showInputMessage="1" showErrorMessage="1" error="Not authorized" sqref="G37">
      <formula1>$G$96:$G$97</formula1>
    </dataValidation>
    <dataValidation type="list" allowBlank="1" showInputMessage="1" showErrorMessage="1" sqref="B9">
      <formula1>$B$96:$B$102</formula1>
    </dataValidation>
  </dataValidations>
  <pageMargins left="0.7" right="0.7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PCB</vt:lpstr>
      <vt:lpstr>LD- DOMESTIC</vt:lpstr>
      <vt:lpstr>LD-INTERNATIONAL</vt:lpstr>
      <vt:lpstr>'LD- DOMESTIC'!Print_Area</vt:lpstr>
      <vt:lpstr>'LD-INTERNATIONAL'!Print_Area</vt:lpstr>
    </vt:vector>
  </TitlesOfParts>
  <Company>PCB Piezotronics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Mohan</dc:creator>
  <cp:lastModifiedBy>Cheryl Ernst</cp:lastModifiedBy>
  <cp:lastPrinted>2017-09-26T13:12:56Z</cp:lastPrinted>
  <dcterms:created xsi:type="dcterms:W3CDTF">2017-07-18T17:26:09Z</dcterms:created>
  <dcterms:modified xsi:type="dcterms:W3CDTF">2018-12-13T12:20:54Z</dcterms:modified>
</cp:coreProperties>
</file>